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0500" yWindow="1020" windowWidth="10815" windowHeight="9240"/>
  </bookViews>
  <sheets>
    <sheet name="Krycí list" sheetId="10" r:id="rId1"/>
    <sheet name="WHP - A" sheetId="7" r:id="rId2"/>
    <sheet name="KNP - B" sheetId="4" r:id="rId3"/>
    <sheet name="OCHL - C" sheetId="5" r:id="rId4"/>
    <sheet name="WHP - D" sheetId="6" r:id="rId5"/>
  </sheets>
  <definedNames>
    <definedName name="_xlnm.Print_Area" localSheetId="2">'KNP - B'!$A$1:$F$33</definedName>
    <definedName name="_xlnm.Print_Area" localSheetId="0">'Krycí list'!$A$1:$F$18</definedName>
    <definedName name="_xlnm.Print_Area" localSheetId="3">'OCHL - C'!$A$1:$F$36</definedName>
    <definedName name="_xlnm.Print_Area" localSheetId="1">'WHP - A'!$A$1:$F$56</definedName>
    <definedName name="_xlnm.Print_Area" localSheetId="4">'WHP - D'!$A$1:$F$51</definedName>
  </definedNames>
  <calcPr calcId="124519"/>
</workbook>
</file>

<file path=xl/calcChain.xml><?xml version="1.0" encoding="utf-8"?>
<calcChain xmlns="http://schemas.openxmlformats.org/spreadsheetml/2006/main">
  <c r="F15" i="4"/>
  <c r="F13"/>
  <c r="F11"/>
  <c r="F15" i="5"/>
  <c r="F13"/>
  <c r="F11"/>
  <c r="F13" i="6"/>
  <c r="F11"/>
  <c r="F15" i="7"/>
  <c r="F13"/>
  <c r="F11"/>
  <c r="F10" i="6" l="1"/>
  <c r="F10" i="5"/>
  <c r="F10" i="4"/>
  <c r="F10" i="7"/>
  <c r="F54"/>
  <c r="F52"/>
  <c r="F50"/>
  <c r="F47"/>
  <c r="F45"/>
  <c r="F43"/>
  <c r="F39"/>
  <c r="F37"/>
  <c r="F35"/>
  <c r="F33"/>
  <c r="F31"/>
  <c r="F29"/>
  <c r="F27"/>
  <c r="F25"/>
  <c r="F22"/>
  <c r="F20"/>
  <c r="F18"/>
  <c r="F49" i="6"/>
  <c r="F47"/>
  <c r="F44"/>
  <c r="F42"/>
  <c r="F40"/>
  <c r="F38"/>
  <c r="F35"/>
  <c r="F33"/>
  <c r="F31"/>
  <c r="F29"/>
  <c r="F27"/>
  <c r="F25"/>
  <c r="F23"/>
  <c r="F20"/>
  <c r="F18"/>
  <c r="F16"/>
  <c r="F34" i="5"/>
  <c r="F32"/>
  <c r="F29"/>
  <c r="F27"/>
  <c r="F25"/>
  <c r="F23"/>
  <c r="F20"/>
  <c r="F18"/>
  <c r="F31" i="4"/>
  <c r="F30" s="1"/>
  <c r="F28"/>
  <c r="F26"/>
  <c r="F24"/>
  <c r="F22"/>
  <c r="F20"/>
  <c r="F18"/>
  <c r="F17" s="1"/>
  <c r="F31" i="5" l="1"/>
  <c r="F37" i="6"/>
  <c r="F49" i="7"/>
  <c r="F17"/>
  <c r="F24"/>
  <c r="F42"/>
  <c r="F46" i="6"/>
  <c r="F15"/>
  <c r="F22"/>
  <c r="F17" i="5"/>
  <c r="F22"/>
  <c r="F19" i="4"/>
  <c r="F9" s="1"/>
  <c r="F33" l="1"/>
  <c r="F11" i="10"/>
  <c r="F9" i="7"/>
  <c r="F9" i="6"/>
  <c r="F9" i="5"/>
  <c r="F51" i="6" l="1"/>
  <c r="F13" i="10"/>
  <c r="F56" i="7"/>
  <c r="F10" i="10"/>
  <c r="F36" i="5"/>
  <c r="F12" i="10"/>
  <c r="F9" l="1"/>
  <c r="F14" s="1"/>
</calcChain>
</file>

<file path=xl/sharedStrings.xml><?xml version="1.0" encoding="utf-8"?>
<sst xmlns="http://schemas.openxmlformats.org/spreadsheetml/2006/main" count="386" uniqueCount="152">
  <si>
    <t>AKCE: Brno Kraví Hora</t>
  </si>
  <si>
    <t>MÍSTO STAVBY: Brno</t>
  </si>
  <si>
    <t>ROZMĚRY:</t>
  </si>
  <si>
    <t>Šířka</t>
  </si>
  <si>
    <t>0,93m</t>
  </si>
  <si>
    <t>Délka</t>
  </si>
  <si>
    <t>2,80m</t>
  </si>
  <si>
    <t>Hloubka</t>
  </si>
  <si>
    <t xml:space="preserve">0,20m </t>
  </si>
  <si>
    <t>Šířka žlábku</t>
  </si>
  <si>
    <t>Šířka přelivové hrany</t>
  </si>
  <si>
    <t>Číslo položky</t>
  </si>
  <si>
    <t>Zkrácený text dodávky - montáže</t>
  </si>
  <si>
    <t>mj</t>
  </si>
  <si>
    <t>Počet</t>
  </si>
  <si>
    <t>Cena za mj bez DPH
CZK/mj</t>
  </si>
  <si>
    <t>Cena bez DPH
CZK</t>
  </si>
  <si>
    <t xml:space="preserve">          </t>
  </si>
  <si>
    <t xml:space="preserve">CELKOVÁ CENA BEZ DPH                                                                                </t>
  </si>
  <si>
    <t xml:space="preserve">      </t>
  </si>
  <si>
    <t xml:space="preserve">TĚLESO BAZÉNU                                                                                       </t>
  </si>
  <si>
    <t xml:space="preserve">1.1.      </t>
  </si>
  <si>
    <t xml:space="preserve">pack  </t>
  </si>
  <si>
    <t xml:space="preserve">Jedná se o kompletně smontovanou a vodotěsně svařenou konstrukci obvodových stěn bazénové vany včetně příslušenství specifikovaného v projektové části, které není zahrnuto v samostatných rozpočtových položkách (přelivná hrana, obvodové přelivné žlábky, rohové díly, vlnolamy ve žlábcích, výztuže, šikmé vzpěry, kotevní desky, kotevní mat. a pod.). Provedení je vyhotoveno dle dispozic uvedených v technických podkladech, provedení svarů dle ČSN EN ISO 3834-2, svary mořeny bez mechanického opracování (vyjma svarů hlavy bazénu – 5 cm pod hladinu vody). Konstrukční systém nerezových bazénů se skládá z vyztužených ocelových konstrukcí uchycených staticky v určených a předepsaných bodech dle projektové dokumentace (dále jen PD), podložené statickým výpočtem. Na konstrukční části obvodových stěn jsou pak následně vodotěsně navařeny jednotlivé části bazénu, samostatně uvedené a specifikované v přiloženém rozpočtu.                                                                                                                                                                                                                   _x000D_
</t>
  </si>
  <si>
    <t xml:space="preserve">1.2.      </t>
  </si>
  <si>
    <t xml:space="preserve">m2    </t>
  </si>
  <si>
    <t xml:space="preserve">Dno bazénu je tvořeno jednostranně raženým plechem, prolis o průměru 10mm, výška prolisu 1,1-1,5 mm, osová rozteč prolisů 20mm, které musí odpovídat normě ČSN EN 13451-1 zatřídění 24°.  Přesazení dnových plechů přes sebe je min. 10 mm. Dno je vodotěsně navařeno na bazénové stěny a jednotlivé vestavby. Součástí dna jsou veškeré výztužné prvky určené pro případné zlomy ve dně. Uložení dna je dle PD.                                                                                                                                                                                                                  _x000D_
</t>
  </si>
  <si>
    <t xml:space="preserve">1.3.      </t>
  </si>
  <si>
    <t xml:space="preserve">ZTRACENÉ BEDNĚNÍ NEREZOVÉ                                                                           </t>
  </si>
  <si>
    <t xml:space="preserve">m     </t>
  </si>
  <si>
    <t xml:space="preserve">Jedná se o nerezový ohýbaný profil vodotěsně navařený na zadní lem bazénu. Slouží jako ztracené bednění pro další stavební úpravy a zároveň jako plocha pro napojení vodorovné hydroizolace.Tl. plechu 1,5mm,materiál a tvar dle PD.      _x000D_
</t>
  </si>
  <si>
    <t xml:space="preserve">VNITŘNÍ VESTAVBY DO BAZÉNU                                                                          </t>
  </si>
  <si>
    <t xml:space="preserve">2.01.     </t>
  </si>
  <si>
    <t xml:space="preserve">BAZÉNOVÁ HYDRAULIKA                                                                                 </t>
  </si>
  <si>
    <t xml:space="preserve">3.01.     </t>
  </si>
  <si>
    <t xml:space="preserve">ks    </t>
  </si>
  <si>
    <t xml:space="preserve">3.02.     </t>
  </si>
  <si>
    <t xml:space="preserve">Odtok z vany (zejména pro Kneippův chodník)                                                         </t>
  </si>
  <si>
    <t xml:space="preserve">3.03.     </t>
  </si>
  <si>
    <t xml:space="preserve">Přepad - Kneippův chodník                                                                           </t>
  </si>
  <si>
    <t xml:space="preserve">3.04.     </t>
  </si>
  <si>
    <t xml:space="preserve">Termotlaková směšovací hlavice - Kneippův chodník                                                   </t>
  </si>
  <si>
    <t xml:space="preserve">3.05.     </t>
  </si>
  <si>
    <t xml:space="preserve">Potrubní rozvody v rozsahu a dimenzí dle PD . Provedení dle normy ČSN EN 1090-1_x000D_
</t>
  </si>
  <si>
    <t xml:space="preserve">3.06.     </t>
  </si>
  <si>
    <t xml:space="preserve">ATRAKCE                                                                                             </t>
  </si>
  <si>
    <t xml:space="preserve">5.01.     </t>
  </si>
  <si>
    <t>1,50m</t>
  </si>
  <si>
    <t>1,54m</t>
  </si>
  <si>
    <t xml:space="preserve">1,20m </t>
  </si>
  <si>
    <t>Provedení dle výrobce, materiál nosné konstrukce dle PD, materiál stupnic nerez, výška stupnic 300 mm, šířka stupnic 600 mm. Konstrukce provedena tak, že v místě přelivné hrany je vytvořena vodorovná ploška s protiskluzovou úpravou dle platných legislativních předpisů. Provedení v souladu s ČSN EN 13451.</t>
  </si>
  <si>
    <t xml:space="preserve">2.02.     </t>
  </si>
  <si>
    <t xml:space="preserve">Madla k zapuštěnému žebříku výkl. - úprava LESK                                                     </t>
  </si>
  <si>
    <t xml:space="preserve">pár   </t>
  </si>
  <si>
    <t xml:space="preserve">Jedná se o leštěnou trubku průměru 40mm, která je tvarově upravena tak, aby vytvářela oporu osoby vstupující nebo vystupující z bazénu.Tvar a provedení ergonomicky upraveno v souladu s požadavky na co největší pohodlí a komfort návštěvníků.Tvar dle PD._x000D_
</t>
  </si>
  <si>
    <t xml:space="preserve">Pro přívod čisté vody do bazénu, jsou ve dně bazénu zabudovány dnové vtokové trysky fungující na principu dnových kanálů. Kryt dnové trysky je odnímatelný, těsnost zaručena přisvorkovaným těsnícím profilem z elastického materiálu. Horní strana trysky musí být ve stejné úrovni se dnem bazénu._x000D_
Tlak na trysce nesmí přesáhnout hodnotu 0,03 MPa. Z bezpečnostního hlediska musí být veškeré pohledové plochy dnové trysky i krytu zaobleny bez ostrých hran a nerovností. Musí být dodrženy bezpečnostně technické požadavky dle ČSN EN 13451 část 1/3  (např. doklad o kontrole zachycování vlasů) Způsob napojení dnových trysek na cirkulační systém bazénové vody dle PD. Kryt s tryskami je upevněn k otvoru vtokové trysky pomocí bezšroubového rychlouzávěru, který zajistí obsluze bazénů rychlé a snadné otevírání a zavírání. Uzávěru krytu je možné snadno ovládat /otevírat/ i v případě nevypuštěného bazénu. Konstrukce dílce umožňuje uzavření krytu pouze jeho zatlačením předepsanou silou k otvoru dnového kanálu a trvale zajišťuje stabilizaci polohy uzávěru pomocí váhadlového mechanismu. Požadavek na doložení technického listu bezšroubového rychlouzávěru. Uzávěra autorsky chráněna užitným vzorem CZ 28769 U1._x000D_
_x000D_
</t>
  </si>
  <si>
    <t>Slouží k plynulému odvodu bazénové vody z přelivného žlábku, jeho umístěním a dimenze, musí odpovídat hydraulickým poměrům v bazénu. Prohloubení v místě odtoku včetně odvodního potrubí do vzdálenosti 0,50 m od hrany bazénu, ukončeného lemem a přírubou musí odpovídat platné PD a  ČSN EN 1092-1. U venkovních bazénů je odtok standardně opatřen krytem proti vniknutí nežádoucích předmětů do cirkulačního systému.</t>
  </si>
  <si>
    <t xml:space="preserve">Tlumič hluku ve žlábku (plastový)                                                                   </t>
  </si>
  <si>
    <t>Slouží k snížení hlučnosti vznikající v místě odtoku ze žlábku především u vnitřních bazénů. Tlumič je navržen jako jednoduše upevňovaný segment do konstrukce přelivného žlábku. Rozměry a provedení dle PD .</t>
  </si>
  <si>
    <t xml:space="preserve">VYBAVENÍ BAZÉNU                                                                                     </t>
  </si>
  <si>
    <t xml:space="preserve">4.01.     </t>
  </si>
  <si>
    <t xml:space="preserve">Roštnice přímá - 250mm - bílá                                                                       </t>
  </si>
  <si>
    <t>Roštnice jsou navrženy dle velikosti a typu přelivného žlábku stanoveného v PD. Konstrukce a materiál roštnice musí přenést mechanické zatížení od koupajících se osob, musí být odolné proti teplotním výkyvům, bazénové vodě a UV záření. Krycí rošty musí mít na své horní straně protiskluzovou úpravu dle ČSN EN 13451-1 zatřídění 24° a musí být umístěny příčně k přelivnému žlábku. Šířka roštnicových prutů max.10mm,  mezera mezi prvky dle ČSN EN 13451 &lt;8 mm. Pro čištění roštů a žlábků musí být rošt odnímatelný, délka jednotlivých roštových dílů musí být cca 1,00 m a musí splňovat dvoubodové spojení v podélné ose, aby nedocházelo k bočním posunům jednotlivých prutů a tím i zvětšování mezer mezi pruty na okrajích. Materiál polypropylén, barva bílá. Jednotlivé prvky roštnice jsou podélně k sobě stažené dvěma závitovými tyčemi do pevného celku o délce cca 1m. Závitové tyče jsou stažené na obou stranách matkami a obě části jsou z materiálu ČSN EN jak. 1.4404 a vyšší. Nepřipouští se jednopáteřní propojení prvků roštnice k sobě vzájemným zásunem na perodrážku.</t>
  </si>
  <si>
    <t xml:space="preserve">4.02.     </t>
  </si>
  <si>
    <t xml:space="preserve">Bezpečnostní zn. - informační piktogram - rovné hrany                                               </t>
  </si>
  <si>
    <t>Bezpečnostní značka s piktogramem např. "pro neplavce, hl. vody". Umístění v jedné úrovni s horní stranou roštnice, bez výstupků a ostrých hran._x000D_
Deska s označením modrá, rám a symbolika bílá.</t>
  </si>
  <si>
    <t>2m</t>
  </si>
  <si>
    <t xml:space="preserve">1m </t>
  </si>
  <si>
    <t xml:space="preserve">Jedná se o kompletně smontovanou a vodotěsně svařenou konstrukci obvodových stěn bazénové vany včetně příslušenství specifikovaného v projektové části, které není zahrnuto v samostatných rozpočtových položkách (přelivná hrana, obvodové přelivné žlábky, rohové díly, výztuže, šikmé vzpěry, kotevní desky, kotevní mat. apod.). Provedení je vyhotoveno dle dispozic uvedených v technických podkladech, provedení svarů dle ČSN EN ISO 3834-2, svary mořeny bez mechanického opracování (vyjma svarů hlavy bazénu – 5 cm pod hladinu vody). Konstrukční systém nerezových bazénů se skládá z vyztužených ocelových konstrukcí uchycených staticky v určených a předepsaných bodech dle projektové dokumentace (dále jen PD), podložené statickým výpočtem. Na konstrukční části obvodových stěn jsou pak následně vodotěsně navařeny jednotlivé části bazénu, samostatně uvedené a specifikované v přiloženém rozpočtu.                                                                                                                                                                                                                   _x000D_
</t>
  </si>
  <si>
    <t xml:space="preserve">Rozměry a tvarové řešení dle PD. Napojení na vzduchovací systém dle PD. Otvory pro vzduch 3mm. Provedení v souladu s ČSN EN 13451._x000D_
</t>
  </si>
  <si>
    <t>Víceúčelová dnová tryska v sobě sdružuje funkci přívodu cirkulační bazénové vody, vzduchové masážní perličky a přisávání bazénové vody ze dna tělesa bazénu. Tryska sestávající z jednoduše demontovatelného krytu z nerezové oceli s pryžovým těsněním připevněným k tělesu trysky, pevně ukotveném do bet. základu a přivařeném k dnovému plechu. Plnící a odvodní trubky jsou vyvedeny minimálně 0,5 m za hranu bazénu a ukončeny lemovými kroužky a přírubou nebo nátrubkem a musí odpovídat platné PD. Musí být dodrženy bezpečnostně technické požadavky dle ČSN EN 13451 zejména část 1/3 (např. doklad o kontrole zachycování vlasů). _x000D_
Děrovaný kryt  víceúčelové dnové trysky je upevněn k otvoru dnové trysky pomocí bezšroubového rychlouzávěru, který zajistí obsluze bazénů rychlé a snadné otevírání a zavírání, jehož podstata spočívá v tom, že na spodní straně víka uzavíraného otvoru je kyvně uloženo vahadlo, jehož funkční část se v uzavřené poloze víka opírá o protiprvek, který je ukotven v uzavíraném otvoru. Vahadlo je otočně uloženo na čepu, který je ukotven držáky na spodní části víka. Osa čepu, na kterém je uloženo vahadlo může být buď rovnoběžná s podélnou osou uzavíraného otvoru a nebo na ní kolmá. Rameno vahadla a ozub vahadla jsou vyváženy vzhledem k čepu tak, že uzávěr je udržován gravitací v uzavřené poloze. Uzávěr krytu je možné snadno ovládat /otevírat/ tlačným klíčem a to i v případě nevypuštěného bazénu. Požadavek na doložení technického listu bezšroubového rychlouzávěru.</t>
  </si>
  <si>
    <t>Slouží k plynulému odvodu bazénové vody z přelivného žlábku, jeho umístění a dimenze musí odpovídat hydraulickým poměrům v bazénu. Prohloubení v místě odtoku včetně odvodního potrubí do vzdálenosti 0,50 m od hrany bazénu, ukončeného lemem a přírubou musí odpovídat platné PD a ČSN EN 1092-1. U venkovních bazénů je odtok standardně opatřen krytem proti vniknutí nežádoucích předmětů do cirkulačního systému.</t>
  </si>
  <si>
    <t xml:space="preserve">Vlnolam ve žlábku                                                                                   </t>
  </si>
  <si>
    <t>Směrová regulace proudu vody v rohovém dílu žlábku je tvořená přivařenými nerezovými žebry ke dnu žlábku, tvarově uzpůsobenými požadovanému proudění vody ve žlábku.</t>
  </si>
  <si>
    <t>Zajišťuje bezpečné sání vody z bazénu pro nainstalované vodní atrakce. Velikost a tvar dle PD, skládá se z uzavřené krabicové konstrukce, pevně ukotvené k betonovému základu a navařené na bazénové dno. Kanál je opatřen demontovatelným bezpečnostním děrovaným krytem umístěným v úrovni dna bazénu s těsněním z elastického pryžového materiálu. Odvodní potrubí do vzdálenosti 0,50 m od hrany bazénu, ukončené lemem a přírubou musí odpovídat platné PD a ČSN EN 1092-1._x000D_
Musí být dodrženy bezpečnostně technické požadavky dle ČSN EN 13451 část 1/3 (např. doklad o kontrole zachycování vlasů). Děrovaný kryt je upevněn k otvoru kanálu pomocí bezšroubového rychlouzávěru, který zajistí obsluze bazénů rychlé a snadné otevírání a zavírání. Kryt sacího kanálu je upevněn k otvoru sacího kanálu pomocí bezšroubového rychlouzávěru, který zajistí obsluze bazénů rychlé a snadné otevírání a zavírání, jehož podstata spočívá v tom, že na spodní straně víka uzavíraného otvoru je kyvně uloženo vahadlo, jehož funkční část se v uzavřené poloze víka opírá o protiprvek, který je ukotven v uzavíraném otvoru. Vahadlo je otočně uloženo na čepu, který je ukotven držáky na spodní části víka. Osa čepu, na kterém je uloženo vahadlo může být buď rovnoběžná s podélnou osou uzavíraného otvoru a nebo na ní kolmá. Rameno vahadla a ozub vahadla jsou vyváženy vzhledem k čepu tak, že uzávěr je udržován gravitací  v uzavřené poloze.Uzávěr krytu je možné snadno ovládat /otevírat/ tlačným klíčem a to i v případě nevypuštěného bazénu. Požadavek na doložení technického listu bezšroubového rychlouzávěru.</t>
  </si>
  <si>
    <t xml:space="preserve">Slouží pro měření obsahu Cl v bazénové vodě, sestávající z klenutého děrovaného víka z nerezové oceli s přivařeným vestavným hrncem a potrubí do vzdálenosti 0,50 m od hrany bazénu, ukončeného lemem a přírubou, musí odpovídat platné PD a ČSN EN 1092-1. Musí být dodrženy bezpečnostně technické požadavky dle ČSN EN 13451 část 1/3 (např. doklad o kontrole zachycování vlasů)._x000D_
</t>
  </si>
  <si>
    <t xml:space="preserve">3.07.     </t>
  </si>
  <si>
    <t xml:space="preserve">Potrubní rozvody v rozsahu a dimenzi dle PD. Provedení dle normy ČSN EN 1090-1._x000D_
</t>
  </si>
  <si>
    <t xml:space="preserve">3.08.     </t>
  </si>
  <si>
    <t xml:space="preserve">Roštnice rohová - 250mm - bílá                                                                      </t>
  </si>
  <si>
    <t>Roštnice jsou navrženy dle velikosti a typu přelivného žlábku stanoveného v PD. Konstrukce a materiál roštnice musí přenést mechanické zatížení od koupajících se osob, musí být odolné proti teplotním výkyvům, bazénové vodě a UV záření. Materiál polypropylén, barva bílá. Krycí rošty musí mít na své horní straně protiskluzovou úpravu dle ČSN EN 13451 zatřídění 24° a musí být umístěny příčně k přelivnému žlábku. Šířka roštnicových prutů max.10mm, mezera mezi prvky dle ČSN EN 13451 &lt;8 mm. Pro čištění roštů a žlábků musí být rošt odnímatelný, délka jednotlivých roštových dílů dle PD a musí splňovat dvoubodové spojení v podélné ose, aby nedocházelo k bočním posunům jednotlivých prutů a tím i zvětšování mezer mezi pruty na okrajích. Jednotlivé prvky roštnice jsou podélně k sobě stažené dvěma závitovými tyčemi do pevného celku o délce cca 1m. Závitové tyče jsou stažené na obou stranách matkami a obě části jsou z materiálu ČSN EN jak. 1.4404 a vyšší. Rohová roštnice musí mít stejný design a stejnou propustnost bazénové vody jako u roštnic v přímém provedení včetně dvoubodového napojení na přímé roštnice. Nepřipouští se jednopáteřní propojení prvků roštnice k sobě vzájemným zásunem na perodrážku.</t>
  </si>
  <si>
    <t xml:space="preserve">4.03.     </t>
  </si>
  <si>
    <t xml:space="preserve">4.04.     </t>
  </si>
  <si>
    <t xml:space="preserve">Servisní kufřík pro veřejné bazény                                                                  </t>
  </si>
  <si>
    <t>Plastový kufřík s uzavíratelným poklopem. Obsahuje základní materiály a nástroje pro údržbu a servis nerezových bazénů. D PASTA, 50g, Pelox tekutina včetně štětečku, brusný pás, CL tester, nerezový imbusový klíč, plastový kelímek, souprava základních šroubů s imbusovou zapuštěnou hlavou, příbalové bezpečnostní listy chemikálií.</t>
  </si>
  <si>
    <t>Jsou tvořeny z prolisovaného otvoru ze strany bazénu, navařené přechodky a tělesa trysky s lokálním přisáváním ze žlábku, ukončeného jednosměrným ventilkem. Těleso trysky je zapuštěno tak, aby vnější okraj trysky byl v jedné rovině s okolní stěnou bazénové vany. Nika pro trysku musí být lisovaná ze strany bazénu, z bezpečnostního a estetického hlediska se nepřipouští svařované provedení. Plnící potrubí je vyvedeno minimálně 0,5 m za hranu bazénu a ukončeno lemovým kroužkem a přírubou nebo nátrubkem dle PD. Provedení konstrukce dle PD a ČSN EN 13451, resp. ČSN EN 1092-1. Požadavek na přívod vody dle PD. Požadavek na doložení technického listu.</t>
  </si>
  <si>
    <t xml:space="preserve">5.02.     </t>
  </si>
  <si>
    <t>Skládá se z dílů reflektoru s čirým bezpečnostním sklem a nerezovým lemem, vestavné nerezové niky s chráničkou včetně přívodního kabelu, transformátoru a příslušenství podle následujícího popisu._x000D_
Reflektor do plaveckých bazénů s vestavěnou MULTICHIP deskou, s 6x3W MULTICHIP RGBW, celkem 60W , provozní napětí 12V, způsob jištění IP68. Úhel vyzařování světla 25° V/H. _x000D_
Nika je vyrobena z nerezové oceli, pevně navařena do stěny bazénu a její součástí je těsnící průchodka a flexibilní chránička kabelu.. Doporučená hloubka umístění reflektoru je 0,6m pod hladinou vody, max. hloubka vestavby 5 m pod hladinou vody, vše dle PD. Síťový transformátor 12-V-DC, v plastovém pouzdru s krytím IP 20. Dodávka včetně silikonového kabelu. Dodávka bez elektroinstalačních prací.</t>
  </si>
  <si>
    <t>2,33m</t>
  </si>
  <si>
    <t>3,42m</t>
  </si>
  <si>
    <t xml:space="preserve">1,10m </t>
  </si>
  <si>
    <t>Vstupní schodiště do bazénu je směrem k vodě ze všech stran uzavřená vodotěsně svařená konstrukce včetně podélných nosníků a styčníkových plechů vyhotovených dle konstrukčních a statických požadavků PD. Výška stupnic musí být shodná v celé délce schodiště, velikost a tvar stupnic musí být provedený dle PD. Stupně jsou vytvořeny jako bezpečné nášlapné plochy, které se nesmí prohýbat ani jinak deformovat a nášlapné plochy musí být opatřeny protiskluzovým dezénem v hráškovém provedení (prolis o průměru 10mm, výška prolisu 1,1-1,5 mm, osová rozteč prolisů 20mm, které musí odpovídat normě ČSN EN 13451-1 zatřídění 24°. _x000D_
U veřejných bazénů je požadavek na elektrochemické zabarvení okraje stupnic kobaltově modrou barvou RAL 5013. Z důvodu nebezpečí vzniku mezikrystalické koroze se nepřipouští jakékoli nánosy, nátěry nebo nástřiky na nerezové části bazénu.</t>
  </si>
  <si>
    <t xml:space="preserve">Zábradlí k vodě hl. 1,00-1,30 - povrch.úpr. LESK (ke schodům) - přímé                               </t>
  </si>
  <si>
    <t>Zábradlí k vodě je koncipováno jako bezpečnostní prvek v bazénové sestavě. Zábradlí je tvořeno trubkami TRKR 40x2mm a musí odpovídat PD a ČSN EN 13451, důraz je kladen na kvalitu a pečlivost svařovacích prací. Svar musí být bez otřepů a viditelných výstupků. Sklon zábradlí musí odpovídat sklonu schodiště, provedení a tvar dle PD. Zábradlí technologicky upravené mechanickým leštěním do zrcadlového lesku.</t>
  </si>
  <si>
    <t xml:space="preserve">Pro přívod čisté vody do bazénu jsou zabudovány ve stěnách bazénu stěnové vtokové trysky, jejich umístění, dimenze a počet je stanoven dle PD._x000D_
</t>
  </si>
  <si>
    <t xml:space="preserve">Sací skříň atrakcí ve schodu (zejména do vířivých bazénů)                                           </t>
  </si>
  <si>
    <t>Zajišťuje bezpečné sání vody z bazénu pro nainstalované vodní atrakce. Velikost a tvar dle PD, skládá se z uzavřené krabicové konstrukce, pevně ukotvené k betonovému základu a navařené na bazénové dno. Kanál je opatřen demontovatelným bezpečnostním děrovaným krytem umístěným v úrovni dna bazénu s těsněním z elastického pryžového materiálu. Odvodní potrubí do vzdálenosti 0,50 m od hrany bazénu, ukončené lemem a přírubou musí odpovídat platné PD a ČSN EN 1092-1._x000D_
Musí být dodrženy bezpečnostně technické požadavky dle ČSN EN 13451 část 1/3 (např. doklad o kontrole zachycování vlasů). Děrovaný kryt je upevněn k otvoru kanálu pomocí bezšroubového rychlouzávěru, který zajistí obsluze bazénů rychlé a snadné otevírání a zavírání. Kryt sacího kanálu je upevněn k otvoru sacího kanálu pomocí bezšroubového rychlouzávěru, který zajistí obsluze bazénů rychlé a snadné otevírání a zavírání, jehož podstata spočívá v tom, že na spodní straně víka uzavíraného otvoru je kyvně uloženo vahadlo, jehož funkční část se v uzavřené poloze víka opírá o protiprvek, který je ukotven v uzavíraném otvoru. Vahadlo je otočně uloženo na čepu, který je ukotven držáky na spodní části víka. Osa čepu, na kterém je uloženo vahadlo může být buď rovnoběžná s podélnou osou uzavíraného otvoru a nebo na ní kolmá. Rameno vahadla a ozub vahadla jsou vyváženy vzhledem k čepu tak, že uzávěr je udržován gravitací v uzavřené poloze. Uzávěr krytu je možné snadno ovládat /otevírat/ tlačným klíčem a to i v případě nevypuštěného bazénu. Požadavek na doložení technického listu bezšroubového rychlouzávěru.</t>
  </si>
  <si>
    <t>Jsou tvořeny z prolisovaného otvoru ze strany bazénu, navařené přechodky a tělesa trysky. Těleso trysky je zapuštěno tak, aby vnější okraj trysky byl v jedné rovině s okolní stěnou bazénové vany. Nika pro trysku musí být lisovaná ze strany bazénu, z bezpečnostního a estetického hlediska se nepřipouští svařované provedení. Plnící potrubí je vyvedeno minimálně 0,5 m za hranu bazénu a ukončeno lemovým kroužkem a přírubou nebo nátrubkem dle PD. Provedení konstrukce dle PD a ČSN EN 13451, resp. ČSN EN 1092-1. Požadavek na přívod vody dle PD. Požadavek na doložení technického listu.</t>
  </si>
  <si>
    <t xml:space="preserve">5.03.     </t>
  </si>
  <si>
    <t xml:space="preserve">TĚLESO BAZÉNOVÉ VANY skimmerového typu                                                                                </t>
  </si>
  <si>
    <t>sada</t>
  </si>
  <si>
    <t xml:space="preserve">Potrubní rozvody dle PD                                                       </t>
  </si>
  <si>
    <t xml:space="preserve">TĚLESO BAZÉNOVÉ VANY s přelivným žlábkem kombinovaným se skimmerovými stěnami                                                                                </t>
  </si>
  <si>
    <t xml:space="preserve">Zapuštěný žebřík výklenkový                                                               </t>
  </si>
  <si>
    <t xml:space="preserve">Odtok ze žlábku                                                                       </t>
  </si>
  <si>
    <t xml:space="preserve">Potrubní rozvody dle PD                                                                </t>
  </si>
  <si>
    <t xml:space="preserve">Zapuštěný žebřík výklenkový                                                          </t>
  </si>
  <si>
    <t xml:space="preserve">Podvodní plná lavice přímá - vzduchová masáž na 1 místo                                     </t>
  </si>
  <si>
    <t xml:space="preserve">Odtok ze žlábku                                                                     </t>
  </si>
  <si>
    <t xml:space="preserve">Potrubní rozvody dle PD                                                                     </t>
  </si>
  <si>
    <t xml:space="preserve">Potrubní rozvody dle PD                                                            </t>
  </si>
  <si>
    <t xml:space="preserve">Jako pojistka proti vniknutí horké vody do prostoru nádob kneipova chodníku. Nastavena na 45°C, umístění do potrubního systému přívodu teplé vody. </t>
  </si>
  <si>
    <t>Odtok z vany slouží zejména pro hermetické uzavření vany lázně, zejména v Kneippových chodnících. Jedná se o kruhovou zátku s bajonetovým uzávěrem vyrobené z nerezového materiálu, plastové funkční části a O kroužku. Otevření a uzavření se provádí speciálním 3D klíčem (součast servisního kufříku).</t>
  </si>
  <si>
    <t>Podvodní osvětlení Kneippových chodníků 1 POW LED RGB</t>
  </si>
  <si>
    <t xml:space="preserve">Zábradlí jednoduché (bez středové příčky) - povrch.úpr. LESK - přímé                       </t>
  </si>
  <si>
    <t xml:space="preserve">2.03.     </t>
  </si>
  <si>
    <t xml:space="preserve">DNO BAZÉNU S PROTISKLUZOVOU ÚPRAVOU S HRANATÝMI NOPY                                      </t>
  </si>
  <si>
    <t>Tryska vtoková ze stěny - hranatá</t>
  </si>
  <si>
    <t xml:space="preserve">Tryska vtoková ze dna s bezšroubovým uzávěrem krytu - hranatá                                      </t>
  </si>
  <si>
    <t xml:space="preserve">Tryska víceúčelová dnová - hranatá                                                                  </t>
  </si>
  <si>
    <t xml:space="preserve">Tryska měření chlóru ve stěně bazénu - hranatá                                    </t>
  </si>
  <si>
    <t>Tryska masážní - A70/8 (8-10 m3/hod) - s přisáváním vzduchu - hranatá</t>
  </si>
  <si>
    <t>Podvodní reflektor 6 MULTICHIP POW-LED RGB - hranatý</t>
  </si>
  <si>
    <t xml:space="preserve">Tryska víceúčelová dnová - hranatá                                                                 </t>
  </si>
  <si>
    <t xml:space="preserve">Tryska vtoková ze stěny - hranatá                                                             </t>
  </si>
  <si>
    <t>Tryska masážní - A70/1 (1m3/hod) - bez přisávání vzduchu - hranatá</t>
  </si>
  <si>
    <t xml:space="preserve">Podvodní reflektor 6 MULTICHIP POW-LED RGB  - hranatý           </t>
  </si>
  <si>
    <t xml:space="preserve">TĚLESO BAZÉNOVÉ VANY s přelivným žlábkem s podvodní plnou lavicí přímou se šikmou opěrkou zad v délce 11m                                                                         </t>
  </si>
  <si>
    <t xml:space="preserve">TĚLESO BAZÉNOVÉ VANY s přelivným žlábkem s podvodní plnou lavicí přímou se šikmou opěrkou zad v délce 7m                                                                            </t>
  </si>
  <si>
    <t xml:space="preserve">OZNAČENÍ: A - vířivá vana vnitřní       </t>
  </si>
  <si>
    <t xml:space="preserve">OZNAČENÍ: B - Kneippův chodník vnitřní      </t>
  </si>
  <si>
    <t xml:space="preserve">OZNAČENÍ: C - ochlazovací bazén vnitřní    </t>
  </si>
  <si>
    <t xml:space="preserve">OZNAČENÍ: D - vířivá vana venkovní (terasa)       </t>
  </si>
  <si>
    <t>Čtyřnásobná RGB LED vč. krytky a clipu (modrá-studená, červená-teplá) ._x000D_Unikátní barevné LED vodotěsné osvělení pro každou aplikaci._x000D_Modulární systém bodového barevného LED osvětlení s vysokou intenzitou tzv. chromoterapie_x000D_ který je 100% vodotěsný. Tento unikátní systém má takřka neomezené možnosti instalace_x000D_ a najde své uplatnění jak v koupelně či obývacím pokoji, tak i např. v sauně, wellness,_x000D_v architektuře, osvětlovací technice interiéru i exteriéru a dalších. Samotná instalace_x000D_ je velmi jednoduchá, obzvláště pokud je systém zabudován do sádrokartonových podhledů,_x000D_
nábytku apod._x000D_Modulárnost systému umožňuje napojení pouze požadovaného počtu QAUD (čtveřic LED diod)_x000D_ k řídícímu vodiči, čímž se systém přizpůsobuje požadovaným světelným podmínkám. Pro náladové_x000D_ osvětlení např. koupelny postačuje umisťovat vysoce svítivé LED diody s roztečí cca 30 cm (rozteč_x000D_ je pouze doporučená)._x000D_Systém lze ovládat jakýmkoliv vypínačem a změna režimu barev se provádí pouze vypnutím_x000D_
a opakovaným zapnutím (do 2 s). Absolutně hladký povrch nepůsobí rušivě na povrchu vany_x000D_ - set obsahuje čtyřnásobnou RGB LED, průchodku a klip ._x000D_
Led - Set řídící jednotky (max. 40 LED) včetně transformátoru a 10m vodiče.</t>
  </si>
  <si>
    <t xml:space="preserve">Schodiště do bazénu - přímé , 3 stupně, šíře 1,25 m                                                                         </t>
  </si>
  <si>
    <t xml:space="preserve">Tryska pro měření chlóru umístněna v sací skříňi vstupního schodiště                              </t>
  </si>
  <si>
    <t xml:space="preserve">Zkonstruován jako trvalý přepad z jednotlivých sekcí kneipova chodníku.
</t>
  </si>
  <si>
    <t xml:space="preserve">Klasický žebřík včetně broušených madel kotvených ve žlábku vířivé vany a ochozu   </t>
  </si>
  <si>
    <t>Lapač hrubých nečistot ve žlábku</t>
  </si>
  <si>
    <t xml:space="preserve">Slouží ke snížení propadu hrubých nečistot do odtoku ze žlábku. Je tvořený perforovaným nerezovým plechem tvarově uzpůsobeným odtoku ze žlábku. Provedení bude doloženo technickým listem.
</t>
  </si>
  <si>
    <t xml:space="preserve">Sací kanál atrakcí L=1,25m s bezšroubovým uzávěrem krytu ve stěně                           </t>
  </si>
  <si>
    <t xml:space="preserve">OZNAČENÍ: Technologie úpravy vody pro wellness - nerezové bazény </t>
  </si>
  <si>
    <t>A</t>
  </si>
  <si>
    <t>B</t>
  </si>
  <si>
    <t>C</t>
  </si>
  <si>
    <t>D</t>
  </si>
  <si>
    <t xml:space="preserve">Vířivá vana vnitřní                                                                                      </t>
  </si>
  <si>
    <t xml:space="preserve">Kneippův chodník vnitřní                                                                            </t>
  </si>
  <si>
    <t xml:space="preserve">Ochlazovací bazén vnitřní                                                                                </t>
  </si>
  <si>
    <t xml:space="preserve">Vířivá vana venkovní (terasa)                                                                                  </t>
  </si>
  <si>
    <t>Název souboru dodávky</t>
  </si>
  <si>
    <t xml:space="preserve">  Jsou-li v projektu uvedeny obchodní názvy výrobků a materiálů, jedná se pouze o příklad určující  technické parametry, minimální kvalitativní požadavky a vzhled u viditelných prvků. Je možné je nahradit výrobkem, nebo materiálem stejné a vyšší kvalitativní úrovně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</si>
</sst>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1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Candar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3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72">
    <xf numFmtId="0" fontId="0" fillId="0" borderId="0" xfId="0"/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 indent="1"/>
    </xf>
    <xf numFmtId="4" fontId="4" fillId="0" borderId="0" xfId="0" applyNumberFormat="1" applyFont="1" applyAlignment="1">
      <alignment vertical="top"/>
    </xf>
    <xf numFmtId="3" fontId="4" fillId="0" borderId="0" xfId="0" applyNumberFormat="1" applyFont="1" applyAlignment="1">
      <alignment vertical="top"/>
    </xf>
    <xf numFmtId="0" fontId="4" fillId="0" borderId="0" xfId="0" applyFont="1"/>
    <xf numFmtId="3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indent="1"/>
    </xf>
    <xf numFmtId="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6" fillId="3" borderId="1" xfId="0" applyNumberFormat="1" applyFont="1" applyFill="1" applyBorder="1" applyAlignment="1">
      <alignment vertical="top"/>
    </xf>
    <xf numFmtId="0" fontId="6" fillId="3" borderId="1" xfId="0" applyFont="1" applyFill="1" applyBorder="1" applyAlignment="1">
      <alignment vertical="top"/>
    </xf>
    <xf numFmtId="0" fontId="6" fillId="3" borderId="1" xfId="0" applyFont="1" applyFill="1" applyBorder="1" applyAlignment="1">
      <alignment horizontal="left" vertical="center" indent="1"/>
    </xf>
    <xf numFmtId="4" fontId="6" fillId="3" borderId="1" xfId="0" applyNumberFormat="1" applyFont="1" applyFill="1" applyBorder="1" applyAlignment="1">
      <alignment vertical="top"/>
    </xf>
    <xf numFmtId="3" fontId="6" fillId="3" borderId="1" xfId="0" applyNumberFormat="1" applyFont="1" applyFill="1" applyBorder="1" applyAlignment="1">
      <alignment vertical="top"/>
    </xf>
    <xf numFmtId="3" fontId="6" fillId="3" borderId="0" xfId="0" applyNumberFormat="1" applyFont="1" applyFill="1" applyAlignment="1">
      <alignment vertical="top"/>
    </xf>
    <xf numFmtId="0" fontId="6" fillId="3" borderId="0" xfId="0" applyFont="1" applyFill="1" applyAlignment="1">
      <alignment vertical="top"/>
    </xf>
    <xf numFmtId="0" fontId="6" fillId="3" borderId="0" xfId="0" applyFont="1" applyFill="1"/>
    <xf numFmtId="49" fontId="4" fillId="4" borderId="1" xfId="0" applyNumberFormat="1" applyFont="1" applyFill="1" applyBorder="1" applyAlignment="1">
      <alignment vertical="top"/>
    </xf>
    <xf numFmtId="0" fontId="4" fillId="4" borderId="1" xfId="0" applyFont="1" applyFill="1" applyBorder="1" applyAlignment="1">
      <alignment vertical="top"/>
    </xf>
    <xf numFmtId="0" fontId="4" fillId="4" borderId="1" xfId="0" applyFont="1" applyFill="1" applyBorder="1" applyAlignment="1">
      <alignment horizontal="left" vertical="center" indent="1"/>
    </xf>
    <xf numFmtId="4" fontId="4" fillId="4" borderId="1" xfId="0" applyNumberFormat="1" applyFont="1" applyFill="1" applyBorder="1" applyAlignment="1">
      <alignment vertical="top"/>
    </xf>
    <xf numFmtId="3" fontId="4" fillId="4" borderId="1" xfId="0" applyNumberFormat="1" applyFont="1" applyFill="1" applyBorder="1" applyAlignment="1">
      <alignment vertical="top"/>
    </xf>
    <xf numFmtId="3" fontId="4" fillId="4" borderId="0" xfId="0" applyNumberFormat="1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4" fillId="4" borderId="0" xfId="0" applyFont="1" applyFill="1"/>
    <xf numFmtId="49" fontId="4" fillId="2" borderId="1" xfId="0" applyNumberFormat="1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left" vertical="center" indent="1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Border="1" applyAlignment="1">
      <alignment vertical="top" wrapText="1"/>
    </xf>
    <xf numFmtId="3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8" fillId="2" borderId="1" xfId="0" applyFont="1" applyFill="1" applyBorder="1" applyAlignment="1">
      <alignment vertical="top"/>
    </xf>
    <xf numFmtId="0" fontId="4" fillId="4" borderId="0" xfId="0" applyFont="1" applyFill="1" applyAlignment="1">
      <alignment wrapText="1"/>
    </xf>
    <xf numFmtId="49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center" indent="1"/>
    </xf>
    <xf numFmtId="3" fontId="4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vertical="center" wrapText="1"/>
    </xf>
    <xf numFmtId="0" fontId="9" fillId="0" borderId="2" xfId="0" applyFont="1" applyBorder="1" applyAlignment="1">
      <alignment vertical="top"/>
    </xf>
    <xf numFmtId="0" fontId="10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indent="1"/>
    </xf>
    <xf numFmtId="4" fontId="5" fillId="0" borderId="4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vertical="top"/>
    </xf>
    <xf numFmtId="3" fontId="6" fillId="3" borderId="7" xfId="0" applyNumberFormat="1" applyFont="1" applyFill="1" applyBorder="1" applyAlignment="1">
      <alignment vertical="top"/>
    </xf>
    <xf numFmtId="49" fontId="4" fillId="4" borderId="6" xfId="0" applyNumberFormat="1" applyFont="1" applyFill="1" applyBorder="1" applyAlignment="1">
      <alignment vertical="top"/>
    </xf>
    <xf numFmtId="3" fontId="4" fillId="4" borderId="7" xfId="0" applyNumberFormat="1" applyFont="1" applyFill="1" applyBorder="1" applyAlignment="1">
      <alignment vertical="top"/>
    </xf>
    <xf numFmtId="49" fontId="6" fillId="3" borderId="8" xfId="0" applyNumberFormat="1" applyFont="1" applyFill="1" applyBorder="1" applyAlignment="1">
      <alignment vertical="top"/>
    </xf>
    <xf numFmtId="0" fontId="6" fillId="3" borderId="9" xfId="0" applyFont="1" applyFill="1" applyBorder="1" applyAlignment="1">
      <alignment vertical="top"/>
    </xf>
    <xf numFmtId="0" fontId="6" fillId="3" borderId="9" xfId="0" applyFont="1" applyFill="1" applyBorder="1" applyAlignment="1">
      <alignment horizontal="left" vertical="center" indent="1"/>
    </xf>
    <xf numFmtId="4" fontId="6" fillId="3" borderId="9" xfId="0" applyNumberFormat="1" applyFont="1" applyFill="1" applyBorder="1" applyAlignment="1">
      <alignment vertical="top"/>
    </xf>
    <xf numFmtId="3" fontId="6" fillId="3" borderId="10" xfId="0" applyNumberFormat="1" applyFont="1" applyFill="1" applyBorder="1" applyAlignment="1">
      <alignment vertical="top"/>
    </xf>
    <xf numFmtId="0" fontId="4" fillId="0" borderId="1" xfId="0" applyFont="1" applyFill="1" applyBorder="1" applyAlignment="1">
      <alignment vertical="top"/>
    </xf>
    <xf numFmtId="0" fontId="4" fillId="0" borderId="0" xfId="0" applyNumberFormat="1" applyFont="1" applyAlignment="1">
      <alignment vertical="top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4" fontId="4" fillId="0" borderId="0" xfId="0" applyNumberFormat="1" applyFont="1" applyAlignment="1">
      <alignment vertical="top" wrapText="1"/>
    </xf>
    <xf numFmtId="3" fontId="4" fillId="0" borderId="0" xfId="0" applyNumberFormat="1" applyFont="1" applyAlignment="1">
      <alignment vertical="top" wrapText="1"/>
    </xf>
    <xf numFmtId="4" fontId="4" fillId="2" borderId="1" xfId="0" applyNumberFormat="1" applyFont="1" applyFill="1" applyBorder="1" applyAlignment="1" applyProtection="1">
      <alignment vertical="top"/>
      <protection locked="0"/>
    </xf>
    <xf numFmtId="4" fontId="4" fillId="0" borderId="1" xfId="0" applyNumberFormat="1" applyFont="1" applyBorder="1" applyAlignment="1" applyProtection="1">
      <alignment vertical="top"/>
      <protection locked="0"/>
    </xf>
  </cellXfs>
  <cellStyles count="12">
    <cellStyle name="Čárka 2" xfId="5"/>
    <cellStyle name="Čárka 2 2" xfId="9"/>
    <cellStyle name="Čárka 3" xfId="3"/>
    <cellStyle name="normální" xfId="0" builtinId="0"/>
    <cellStyle name="Normální 2" xfId="2"/>
    <cellStyle name="Normální 2 2" xfId="7"/>
    <cellStyle name="Normální 2 3" xfId="4"/>
    <cellStyle name="Normální 3" xfId="1"/>
    <cellStyle name="Normální 4" xfId="6"/>
    <cellStyle name="Normální 4 2" xfId="10"/>
    <cellStyle name="Normální 5" xfId="8"/>
    <cellStyle name="Normální 6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tabSelected="1" view="pageBreakPreview" zoomScaleSheetLayoutView="100" workbookViewId="0">
      <selection activeCell="A17" sqref="A17:F18"/>
    </sheetView>
  </sheetViews>
  <sheetFormatPr defaultColWidth="9.140625" defaultRowHeight="16.5"/>
  <cols>
    <col min="1" max="1" width="9.140625" style="1"/>
    <col min="2" max="2" width="92.42578125" style="1" customWidth="1"/>
    <col min="3" max="3" width="8.5703125" style="2" customWidth="1"/>
    <col min="4" max="4" width="9.140625" style="1"/>
    <col min="5" max="5" width="17.85546875" style="3" customWidth="1"/>
    <col min="6" max="7" width="18.140625" style="4" customWidth="1"/>
    <col min="8" max="9" width="9.140625" style="1"/>
    <col min="10" max="16384" width="9.140625" style="5"/>
  </cols>
  <sheetData>
    <row r="1" spans="1:9">
      <c r="B1" s="1" t="s">
        <v>0</v>
      </c>
    </row>
    <row r="3" spans="1:9">
      <c r="B3" s="1" t="s">
        <v>1</v>
      </c>
    </row>
    <row r="4" spans="1:9">
      <c r="B4" s="1" t="s">
        <v>141</v>
      </c>
      <c r="F4" s="6"/>
    </row>
    <row r="5" spans="1:9">
      <c r="F5" s="6"/>
    </row>
    <row r="6" spans="1:9" s="7" customFormat="1">
      <c r="A6" s="1"/>
      <c r="B6" s="1"/>
      <c r="C6" s="2"/>
      <c r="D6" s="1"/>
      <c r="E6" s="3"/>
      <c r="F6" s="4"/>
      <c r="G6" s="4"/>
      <c r="H6" s="1"/>
      <c r="I6" s="1"/>
    </row>
    <row r="7" spans="1:9" ht="17.25" thickBot="1"/>
    <row r="8" spans="1:9" s="14" customFormat="1" ht="25.5">
      <c r="A8" s="50" t="s">
        <v>11</v>
      </c>
      <c r="B8" s="51" t="s">
        <v>150</v>
      </c>
      <c r="C8" s="52"/>
      <c r="D8" s="51"/>
      <c r="E8" s="53"/>
      <c r="F8" s="54" t="s">
        <v>16</v>
      </c>
      <c r="G8" s="13"/>
    </row>
    <row r="9" spans="1:9" s="22" customFormat="1">
      <c r="A9" s="55" t="s">
        <v>17</v>
      </c>
      <c r="B9" s="16" t="s">
        <v>18</v>
      </c>
      <c r="C9" s="17" t="s">
        <v>19</v>
      </c>
      <c r="D9" s="16"/>
      <c r="E9" s="18"/>
      <c r="F9" s="56">
        <f>F10+F11+F12+F13</f>
        <v>0</v>
      </c>
      <c r="G9" s="20"/>
      <c r="H9" s="21"/>
      <c r="I9" s="21"/>
    </row>
    <row r="10" spans="1:9" s="30" customFormat="1">
      <c r="A10" s="57" t="s">
        <v>142</v>
      </c>
      <c r="B10" s="24" t="s">
        <v>146</v>
      </c>
      <c r="C10" s="25" t="s">
        <v>19</v>
      </c>
      <c r="D10" s="24"/>
      <c r="E10" s="26"/>
      <c r="F10" s="58">
        <f>'WHP - A'!F9</f>
        <v>0</v>
      </c>
      <c r="G10" s="28"/>
      <c r="H10" s="29"/>
      <c r="I10" s="29"/>
    </row>
    <row r="11" spans="1:9" s="42" customFormat="1" ht="15" customHeight="1">
      <c r="A11" s="57" t="s">
        <v>143</v>
      </c>
      <c r="B11" s="24" t="s">
        <v>147</v>
      </c>
      <c r="C11" s="25" t="s">
        <v>19</v>
      </c>
      <c r="D11" s="24"/>
      <c r="E11" s="26"/>
      <c r="F11" s="58">
        <f>'KNP - B'!F9</f>
        <v>0</v>
      </c>
      <c r="G11" s="28"/>
      <c r="H11" s="29"/>
      <c r="I11" s="29"/>
    </row>
    <row r="12" spans="1:9" s="42" customFormat="1" ht="15" customHeight="1">
      <c r="A12" s="57" t="s">
        <v>144</v>
      </c>
      <c r="B12" s="24" t="s">
        <v>148</v>
      </c>
      <c r="C12" s="25" t="s">
        <v>19</v>
      </c>
      <c r="D12" s="24"/>
      <c r="E12" s="26"/>
      <c r="F12" s="58">
        <f>'OCHL - C'!F9</f>
        <v>0</v>
      </c>
      <c r="G12" s="28"/>
      <c r="H12" s="29"/>
      <c r="I12" s="29"/>
    </row>
    <row r="13" spans="1:9" s="30" customFormat="1">
      <c r="A13" s="57" t="s">
        <v>145</v>
      </c>
      <c r="B13" s="24" t="s">
        <v>149</v>
      </c>
      <c r="C13" s="25" t="s">
        <v>19</v>
      </c>
      <c r="D13" s="24"/>
      <c r="E13" s="26"/>
      <c r="F13" s="58">
        <f>'WHP - D'!F9</f>
        <v>0</v>
      </c>
      <c r="G13" s="28"/>
      <c r="H13" s="29"/>
      <c r="I13" s="29"/>
    </row>
    <row r="14" spans="1:9" s="22" customFormat="1" ht="17.25" thickBot="1">
      <c r="A14" s="59"/>
      <c r="B14" s="60" t="s">
        <v>18</v>
      </c>
      <c r="C14" s="61" t="s">
        <v>19</v>
      </c>
      <c r="D14" s="60"/>
      <c r="E14" s="62"/>
      <c r="F14" s="63">
        <f>F9</f>
        <v>0</v>
      </c>
      <c r="G14" s="20"/>
      <c r="H14" s="21"/>
      <c r="I14" s="21"/>
    </row>
    <row r="17" spans="1:6">
      <c r="A17" s="65" t="s">
        <v>151</v>
      </c>
      <c r="B17" s="65"/>
      <c r="C17" s="66"/>
      <c r="D17" s="67"/>
      <c r="E17" s="68"/>
      <c r="F17" s="69"/>
    </row>
    <row r="18" spans="1:6">
      <c r="A18" s="67"/>
      <c r="B18" s="67"/>
      <c r="C18" s="66"/>
      <c r="D18" s="67"/>
      <c r="E18" s="68"/>
      <c r="F18" s="69"/>
    </row>
  </sheetData>
  <sheetProtection password="85B3" sheet="1" objects="1" scenarios="1"/>
  <mergeCells count="1">
    <mergeCell ref="A17:F18"/>
  </mergeCells>
  <pageMargins left="0.70866141732283472" right="0.70866141732283472" top="0.78740157480314965" bottom="0.78740157480314965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6"/>
  <sheetViews>
    <sheetView view="pageBreakPreview" zoomScaleSheetLayoutView="100" workbookViewId="0">
      <selection activeCell="E54" sqref="E54"/>
    </sheetView>
  </sheetViews>
  <sheetFormatPr defaultColWidth="9.140625" defaultRowHeight="16.5" outlineLevelRow="1"/>
  <cols>
    <col min="1" max="1" width="9.140625" style="1"/>
    <col min="2" max="2" width="92.42578125" style="1" customWidth="1"/>
    <col min="3" max="3" width="8.5703125" style="2" customWidth="1"/>
    <col min="4" max="4" width="9.140625" style="1"/>
    <col min="5" max="5" width="17.85546875" style="3" customWidth="1"/>
    <col min="6" max="7" width="18.140625" style="4" customWidth="1"/>
    <col min="8" max="9" width="9.140625" style="1"/>
    <col min="10" max="16384" width="9.140625" style="5"/>
  </cols>
  <sheetData>
    <row r="1" spans="1:9">
      <c r="B1" s="1" t="s">
        <v>0</v>
      </c>
      <c r="D1" s="1" t="s">
        <v>2</v>
      </c>
      <c r="E1" s="3" t="s">
        <v>3</v>
      </c>
      <c r="F1" s="4" t="s">
        <v>88</v>
      </c>
    </row>
    <row r="2" spans="1:9">
      <c r="E2" s="3" t="s">
        <v>5</v>
      </c>
      <c r="F2" s="4" t="s">
        <v>89</v>
      </c>
    </row>
    <row r="3" spans="1:9">
      <c r="B3" s="1" t="s">
        <v>1</v>
      </c>
      <c r="E3" s="3" t="s">
        <v>7</v>
      </c>
      <c r="F3" s="4" t="s">
        <v>90</v>
      </c>
    </row>
    <row r="4" spans="1:9">
      <c r="B4" s="1" t="s">
        <v>129</v>
      </c>
      <c r="E4" s="3" t="s">
        <v>9</v>
      </c>
      <c r="F4" s="6">
        <v>253</v>
      </c>
    </row>
    <row r="5" spans="1:9">
      <c r="E5" s="3" t="s">
        <v>10</v>
      </c>
      <c r="F5" s="6">
        <v>85</v>
      </c>
    </row>
    <row r="6" spans="1:9" s="7" customFormat="1">
      <c r="A6" s="1"/>
      <c r="B6" s="1"/>
      <c r="C6" s="2"/>
      <c r="D6" s="1"/>
      <c r="E6" s="3"/>
      <c r="F6" s="4"/>
      <c r="G6" s="4"/>
      <c r="H6" s="1"/>
      <c r="I6" s="1"/>
    </row>
    <row r="8" spans="1:9" s="14" customFormat="1" ht="25.5">
      <c r="A8" s="8" t="s">
        <v>11</v>
      </c>
      <c r="B8" s="9" t="s">
        <v>12</v>
      </c>
      <c r="C8" s="10" t="s">
        <v>13</v>
      </c>
      <c r="D8" s="9" t="s">
        <v>14</v>
      </c>
      <c r="E8" s="11" t="s">
        <v>15</v>
      </c>
      <c r="F8" s="12" t="s">
        <v>16</v>
      </c>
      <c r="G8" s="13"/>
    </row>
    <row r="9" spans="1:9" s="22" customFormat="1">
      <c r="A9" s="15" t="s">
        <v>17</v>
      </c>
      <c r="B9" s="16" t="s">
        <v>18</v>
      </c>
      <c r="C9" s="17" t="s">
        <v>19</v>
      </c>
      <c r="D9" s="16"/>
      <c r="E9" s="18"/>
      <c r="F9" s="19">
        <f>F10+F17+F24+F42+F49</f>
        <v>0</v>
      </c>
      <c r="G9" s="20"/>
      <c r="H9" s="21"/>
      <c r="I9" s="21"/>
    </row>
    <row r="10" spans="1:9" s="30" customFormat="1">
      <c r="A10" s="23">
        <v>1</v>
      </c>
      <c r="B10" s="24" t="s">
        <v>20</v>
      </c>
      <c r="C10" s="25" t="s">
        <v>19</v>
      </c>
      <c r="D10" s="24"/>
      <c r="E10" s="26"/>
      <c r="F10" s="27">
        <f>SUM(F11:F16)</f>
        <v>0</v>
      </c>
      <c r="G10" s="28"/>
      <c r="H10" s="29"/>
      <c r="I10" s="29"/>
    </row>
    <row r="11" spans="1:9">
      <c r="A11" s="31" t="s">
        <v>21</v>
      </c>
      <c r="B11" s="32" t="s">
        <v>127</v>
      </c>
      <c r="C11" s="33" t="s">
        <v>22</v>
      </c>
      <c r="D11" s="32">
        <v>1</v>
      </c>
      <c r="E11" s="70"/>
      <c r="F11" s="46">
        <f>ROUND(D11*E11,0)</f>
        <v>0</v>
      </c>
    </row>
    <row r="12" spans="1:9" s="7" customFormat="1" ht="99" customHeight="1" outlineLevel="1">
      <c r="A12" s="34"/>
      <c r="B12" s="35" t="s">
        <v>68</v>
      </c>
      <c r="C12" s="36"/>
      <c r="D12" s="34"/>
      <c r="E12" s="37"/>
      <c r="F12" s="38"/>
      <c r="G12" s="39"/>
      <c r="H12" s="40"/>
      <c r="I12" s="40"/>
    </row>
    <row r="13" spans="1:9">
      <c r="A13" s="31" t="s">
        <v>24</v>
      </c>
      <c r="B13" s="41" t="s">
        <v>116</v>
      </c>
      <c r="C13" s="33" t="s">
        <v>25</v>
      </c>
      <c r="D13" s="32">
        <v>8</v>
      </c>
      <c r="E13" s="70"/>
      <c r="F13" s="46">
        <f>ROUND(D13*E13,0)</f>
        <v>0</v>
      </c>
    </row>
    <row r="14" spans="1:9" s="7" customFormat="1" ht="50.25" customHeight="1" outlineLevel="1">
      <c r="A14" s="34"/>
      <c r="B14" s="35" t="s">
        <v>26</v>
      </c>
      <c r="C14" s="36"/>
      <c r="D14" s="34"/>
      <c r="E14" s="37"/>
      <c r="F14" s="38"/>
      <c r="G14" s="39"/>
      <c r="H14" s="40"/>
      <c r="I14" s="40"/>
    </row>
    <row r="15" spans="1:9" ht="15" customHeight="1">
      <c r="A15" s="31" t="s">
        <v>27</v>
      </c>
      <c r="B15" s="32" t="s">
        <v>28</v>
      </c>
      <c r="C15" s="33" t="s">
        <v>29</v>
      </c>
      <c r="D15" s="32">
        <v>7.5</v>
      </c>
      <c r="E15" s="70"/>
      <c r="F15" s="46">
        <f>ROUND(D15*E15,0)</f>
        <v>0</v>
      </c>
    </row>
    <row r="16" spans="1:9" s="7" customFormat="1" ht="31.5" customHeight="1" outlineLevel="1">
      <c r="A16" s="34"/>
      <c r="B16" s="35" t="s">
        <v>30</v>
      </c>
      <c r="C16" s="36"/>
      <c r="D16" s="34"/>
      <c r="E16" s="37"/>
      <c r="F16" s="38"/>
      <c r="G16" s="39"/>
      <c r="H16" s="40"/>
      <c r="I16" s="40"/>
    </row>
    <row r="17" spans="1:9" s="42" customFormat="1" ht="15" customHeight="1">
      <c r="A17" s="23">
        <v>2</v>
      </c>
      <c r="B17" s="24" t="s">
        <v>31</v>
      </c>
      <c r="C17" s="25" t="s">
        <v>19</v>
      </c>
      <c r="D17" s="24"/>
      <c r="E17" s="26"/>
      <c r="F17" s="27">
        <f>SUM(F18:F23)</f>
        <v>0</v>
      </c>
      <c r="G17" s="28"/>
      <c r="H17" s="29"/>
      <c r="I17" s="29"/>
    </row>
    <row r="18" spans="1:9" ht="15" customHeight="1">
      <c r="A18" s="43" t="s">
        <v>32</v>
      </c>
      <c r="B18" s="44" t="s">
        <v>134</v>
      </c>
      <c r="C18" s="45" t="s">
        <v>35</v>
      </c>
      <c r="D18" s="44">
        <v>1</v>
      </c>
      <c r="E18" s="71"/>
      <c r="F18" s="46">
        <f>ROUND(D18*E18,0)</f>
        <v>0</v>
      </c>
    </row>
    <row r="19" spans="1:9" s="7" customFormat="1" ht="100.5" customHeight="1" outlineLevel="1">
      <c r="A19" s="34"/>
      <c r="B19" s="35" t="s">
        <v>91</v>
      </c>
      <c r="C19" s="36"/>
      <c r="D19" s="34"/>
      <c r="E19" s="37"/>
      <c r="F19" s="38"/>
      <c r="G19" s="39"/>
      <c r="H19" s="40"/>
      <c r="I19" s="40"/>
    </row>
    <row r="20" spans="1:9" ht="15" customHeight="1">
      <c r="A20" s="43" t="s">
        <v>51</v>
      </c>
      <c r="B20" s="44" t="s">
        <v>92</v>
      </c>
      <c r="C20" s="45" t="s">
        <v>35</v>
      </c>
      <c r="D20" s="44">
        <v>2</v>
      </c>
      <c r="E20" s="71"/>
      <c r="F20" s="46">
        <f>ROUND(D20*E20,0)</f>
        <v>0</v>
      </c>
    </row>
    <row r="21" spans="1:9" s="7" customFormat="1" ht="46.5" customHeight="1" outlineLevel="1">
      <c r="A21" s="34"/>
      <c r="B21" s="35" t="s">
        <v>93</v>
      </c>
      <c r="C21" s="36"/>
      <c r="D21" s="34"/>
      <c r="E21" s="37"/>
      <c r="F21" s="38"/>
      <c r="G21" s="39"/>
      <c r="H21" s="40"/>
      <c r="I21" s="40"/>
    </row>
    <row r="22" spans="1:9" s="7" customFormat="1" ht="15" customHeight="1">
      <c r="A22" s="43" t="s">
        <v>115</v>
      </c>
      <c r="B22" s="64" t="s">
        <v>107</v>
      </c>
      <c r="C22" s="45" t="s">
        <v>35</v>
      </c>
      <c r="D22" s="44">
        <v>8</v>
      </c>
      <c r="E22" s="71"/>
      <c r="F22" s="46">
        <f>ROUND(D22*E22,0)</f>
        <v>0</v>
      </c>
      <c r="G22" s="4"/>
      <c r="H22" s="1"/>
      <c r="I22" s="1"/>
    </row>
    <row r="23" spans="1:9" s="7" customFormat="1" ht="27" outlineLevel="1">
      <c r="A23" s="34"/>
      <c r="B23" s="35" t="s">
        <v>69</v>
      </c>
      <c r="C23" s="36"/>
      <c r="D23" s="34"/>
      <c r="E23" s="37"/>
      <c r="F23" s="38"/>
      <c r="G23" s="39"/>
      <c r="H23" s="40"/>
      <c r="I23" s="40"/>
    </row>
    <row r="24" spans="1:9" s="42" customFormat="1" ht="15" customHeight="1">
      <c r="A24" s="23">
        <v>3</v>
      </c>
      <c r="B24" s="24" t="s">
        <v>33</v>
      </c>
      <c r="C24" s="25" t="s">
        <v>19</v>
      </c>
      <c r="D24" s="24"/>
      <c r="E24" s="26"/>
      <c r="F24" s="27">
        <f>SUM(F25:F40)</f>
        <v>0</v>
      </c>
      <c r="G24" s="28"/>
      <c r="H24" s="29"/>
      <c r="I24" s="29"/>
    </row>
    <row r="25" spans="1:9">
      <c r="A25" s="43" t="s">
        <v>34</v>
      </c>
      <c r="B25" s="44" t="s">
        <v>123</v>
      </c>
      <c r="C25" s="45" t="s">
        <v>35</v>
      </c>
      <c r="D25" s="44">
        <v>1</v>
      </c>
      <c r="E25" s="71"/>
      <c r="F25" s="46">
        <f>ROUND(D25*E25,0)</f>
        <v>0</v>
      </c>
    </row>
    <row r="26" spans="1:9" s="7" customFormat="1" ht="153.75" customHeight="1" outlineLevel="1">
      <c r="A26" s="34"/>
      <c r="B26" s="35" t="s">
        <v>70</v>
      </c>
      <c r="C26" s="36"/>
      <c r="D26" s="34"/>
      <c r="E26" s="37"/>
      <c r="F26" s="38"/>
      <c r="G26" s="39"/>
      <c r="H26" s="40"/>
      <c r="I26" s="40"/>
    </row>
    <row r="27" spans="1:9">
      <c r="A27" s="43" t="s">
        <v>36</v>
      </c>
      <c r="B27" s="44" t="s">
        <v>124</v>
      </c>
      <c r="C27" s="45" t="s">
        <v>35</v>
      </c>
      <c r="D27" s="44">
        <v>2</v>
      </c>
      <c r="E27" s="71"/>
      <c r="F27" s="46">
        <f>ROUND(D27*E27,0)</f>
        <v>0</v>
      </c>
    </row>
    <row r="28" spans="1:9" s="7" customFormat="1" ht="22.5" customHeight="1" outlineLevel="1">
      <c r="A28" s="34"/>
      <c r="B28" s="35" t="s">
        <v>94</v>
      </c>
      <c r="C28" s="36"/>
      <c r="D28" s="34"/>
      <c r="E28" s="37"/>
      <c r="F28" s="38"/>
      <c r="G28" s="39"/>
      <c r="H28" s="40"/>
      <c r="I28" s="40"/>
    </row>
    <row r="29" spans="1:9">
      <c r="A29" s="43" t="s">
        <v>38</v>
      </c>
      <c r="B29" s="44" t="s">
        <v>108</v>
      </c>
      <c r="C29" s="45" t="s">
        <v>35</v>
      </c>
      <c r="D29" s="44">
        <v>2</v>
      </c>
      <c r="E29" s="71"/>
      <c r="F29" s="46">
        <f>ROUND(D29*E29,0)</f>
        <v>0</v>
      </c>
    </row>
    <row r="30" spans="1:9" s="7" customFormat="1" ht="42.75" customHeight="1" outlineLevel="1">
      <c r="A30" s="34"/>
      <c r="B30" s="35" t="s">
        <v>71</v>
      </c>
      <c r="C30" s="36"/>
      <c r="D30" s="34"/>
      <c r="E30" s="37"/>
      <c r="F30" s="38"/>
      <c r="G30" s="39"/>
      <c r="H30" s="40"/>
      <c r="I30" s="40"/>
    </row>
    <row r="31" spans="1:9" s="7" customFormat="1">
      <c r="A31" s="43" t="s">
        <v>40</v>
      </c>
      <c r="B31" s="44" t="s">
        <v>57</v>
      </c>
      <c r="C31" s="45" t="s">
        <v>35</v>
      </c>
      <c r="D31" s="44">
        <v>2</v>
      </c>
      <c r="E31" s="71"/>
      <c r="F31" s="46">
        <f>ROUND(D31*E31,0)</f>
        <v>0</v>
      </c>
      <c r="G31" s="4"/>
      <c r="H31" s="1"/>
      <c r="I31" s="1"/>
    </row>
    <row r="32" spans="1:9" s="7" customFormat="1" ht="30.75" customHeight="1" outlineLevel="1">
      <c r="A32" s="34"/>
      <c r="B32" s="35" t="s">
        <v>58</v>
      </c>
      <c r="C32" s="36"/>
      <c r="D32" s="34"/>
      <c r="E32" s="37"/>
      <c r="F32" s="38"/>
      <c r="G32" s="39"/>
      <c r="H32" s="40"/>
      <c r="I32" s="40"/>
    </row>
    <row r="33" spans="1:9">
      <c r="A33" s="43" t="s">
        <v>42</v>
      </c>
      <c r="B33" s="44" t="s">
        <v>72</v>
      </c>
      <c r="C33" s="45" t="s">
        <v>35</v>
      </c>
      <c r="D33" s="44">
        <v>4</v>
      </c>
      <c r="E33" s="71"/>
      <c r="F33" s="46">
        <f>ROUND(D33*E33,0)</f>
        <v>0</v>
      </c>
    </row>
    <row r="34" spans="1:9" s="7" customFormat="1" ht="35.25" customHeight="1" outlineLevel="1">
      <c r="A34" s="34"/>
      <c r="B34" s="35" t="s">
        <v>73</v>
      </c>
      <c r="C34" s="36"/>
      <c r="D34" s="34"/>
      <c r="E34" s="37"/>
      <c r="F34" s="38"/>
      <c r="G34" s="39"/>
      <c r="H34" s="40"/>
      <c r="I34" s="40"/>
    </row>
    <row r="35" spans="1:9">
      <c r="A35" s="43" t="s">
        <v>44</v>
      </c>
      <c r="B35" s="44" t="s">
        <v>95</v>
      </c>
      <c r="C35" s="45" t="s">
        <v>35</v>
      </c>
      <c r="D35" s="44">
        <v>1</v>
      </c>
      <c r="E35" s="71"/>
      <c r="F35" s="46">
        <f>ROUND(D35*E35,0)</f>
        <v>0</v>
      </c>
    </row>
    <row r="36" spans="1:9" s="7" customFormat="1" ht="170.25" customHeight="1" outlineLevel="1">
      <c r="A36" s="34"/>
      <c r="B36" s="35" t="s">
        <v>96</v>
      </c>
      <c r="C36" s="36"/>
      <c r="D36" s="34"/>
      <c r="E36" s="37"/>
      <c r="F36" s="38"/>
      <c r="G36" s="39"/>
      <c r="H36" s="40"/>
      <c r="I36" s="40"/>
    </row>
    <row r="37" spans="1:9">
      <c r="A37" s="43" t="s">
        <v>76</v>
      </c>
      <c r="B37" s="44" t="s">
        <v>135</v>
      </c>
      <c r="C37" s="45" t="s">
        <v>35</v>
      </c>
      <c r="D37" s="44">
        <v>1</v>
      </c>
      <c r="E37" s="71"/>
      <c r="F37" s="46">
        <f>ROUND(D37*E37,0)</f>
        <v>0</v>
      </c>
    </row>
    <row r="38" spans="1:9" s="7" customFormat="1" ht="54" outlineLevel="1">
      <c r="A38" s="34"/>
      <c r="B38" s="35" t="s">
        <v>75</v>
      </c>
      <c r="C38" s="36"/>
      <c r="D38" s="34"/>
      <c r="E38" s="37"/>
      <c r="F38" s="38"/>
      <c r="G38" s="39"/>
      <c r="H38" s="40"/>
      <c r="I38" s="40"/>
    </row>
    <row r="39" spans="1:9" ht="18" customHeight="1">
      <c r="A39" s="43" t="s">
        <v>78</v>
      </c>
      <c r="B39" s="44" t="s">
        <v>110</v>
      </c>
      <c r="C39" s="45" t="s">
        <v>100</v>
      </c>
      <c r="D39" s="44">
        <v>1</v>
      </c>
      <c r="E39" s="71"/>
      <c r="F39" s="46">
        <f>ROUND(D39*E39,0)</f>
        <v>0</v>
      </c>
    </row>
    <row r="40" spans="1:9" s="7" customFormat="1" ht="0.75" customHeight="1" outlineLevel="1">
      <c r="A40" s="34"/>
      <c r="B40" s="35" t="s">
        <v>77</v>
      </c>
      <c r="C40" s="36"/>
      <c r="D40" s="34"/>
      <c r="E40" s="37"/>
      <c r="F40" s="38"/>
      <c r="G40" s="39"/>
      <c r="H40" s="40"/>
      <c r="I40" s="40"/>
    </row>
    <row r="41" spans="1:9" s="7" customFormat="1" ht="18" customHeight="1" outlineLevel="1">
      <c r="A41" s="34"/>
      <c r="B41" s="35" t="s">
        <v>77</v>
      </c>
      <c r="C41" s="36"/>
      <c r="D41" s="34"/>
      <c r="E41" s="37"/>
      <c r="F41" s="38"/>
      <c r="G41" s="39"/>
      <c r="H41" s="40"/>
      <c r="I41" s="40"/>
    </row>
    <row r="42" spans="1:9" s="30" customFormat="1">
      <c r="A42" s="23">
        <v>4</v>
      </c>
      <c r="B42" s="24" t="s">
        <v>59</v>
      </c>
      <c r="C42" s="25" t="s">
        <v>19</v>
      </c>
      <c r="D42" s="24"/>
      <c r="E42" s="26"/>
      <c r="F42" s="27">
        <f>SUM(F43:F48)</f>
        <v>0</v>
      </c>
      <c r="G42" s="28"/>
      <c r="H42" s="29"/>
      <c r="I42" s="29"/>
    </row>
    <row r="43" spans="1:9">
      <c r="A43" s="43" t="s">
        <v>60</v>
      </c>
      <c r="B43" s="44" t="s">
        <v>61</v>
      </c>
      <c r="C43" s="45" t="s">
        <v>29</v>
      </c>
      <c r="D43" s="44">
        <v>12</v>
      </c>
      <c r="E43" s="71"/>
      <c r="F43" s="46">
        <f>ROUND(D43*E43,0)</f>
        <v>0</v>
      </c>
    </row>
    <row r="44" spans="1:9" s="7" customFormat="1" ht="115.5" customHeight="1" outlineLevel="1">
      <c r="A44" s="34"/>
      <c r="B44" s="35" t="s">
        <v>62</v>
      </c>
      <c r="C44" s="36"/>
      <c r="D44" s="34"/>
      <c r="E44" s="37"/>
      <c r="F44" s="38"/>
      <c r="G44" s="39"/>
      <c r="H44" s="40"/>
      <c r="I44" s="40"/>
    </row>
    <row r="45" spans="1:9">
      <c r="A45" s="43" t="s">
        <v>63</v>
      </c>
      <c r="B45" s="44" t="s">
        <v>79</v>
      </c>
      <c r="C45" s="45" t="s">
        <v>35</v>
      </c>
      <c r="D45" s="44">
        <v>4</v>
      </c>
      <c r="E45" s="71"/>
      <c r="F45" s="46">
        <f>ROUND(D45*E45,0)</f>
        <v>0</v>
      </c>
    </row>
    <row r="46" spans="1:9" s="7" customFormat="1" ht="129" customHeight="1" outlineLevel="1">
      <c r="A46" s="34"/>
      <c r="B46" s="35" t="s">
        <v>80</v>
      </c>
      <c r="C46" s="36"/>
      <c r="D46" s="34"/>
      <c r="E46" s="37"/>
      <c r="F46" s="38"/>
      <c r="G46" s="39"/>
      <c r="H46" s="40"/>
      <c r="I46" s="40"/>
    </row>
    <row r="47" spans="1:9">
      <c r="A47" s="43" t="s">
        <v>81</v>
      </c>
      <c r="B47" s="44" t="s">
        <v>64</v>
      </c>
      <c r="C47" s="45" t="s">
        <v>35</v>
      </c>
      <c r="D47" s="44">
        <v>2</v>
      </c>
      <c r="E47" s="71"/>
      <c r="F47" s="46">
        <f>ROUND(D47*E47,0)</f>
        <v>0</v>
      </c>
    </row>
    <row r="48" spans="1:9" s="7" customFormat="1" ht="30.75" customHeight="1" outlineLevel="1">
      <c r="A48" s="34"/>
      <c r="B48" s="35" t="s">
        <v>65</v>
      </c>
      <c r="C48" s="36"/>
      <c r="D48" s="34"/>
      <c r="E48" s="37"/>
      <c r="F48" s="38"/>
      <c r="G48" s="39"/>
      <c r="H48" s="40"/>
      <c r="I48" s="40"/>
    </row>
    <row r="49" spans="1:9" s="30" customFormat="1">
      <c r="A49" s="23">
        <v>5</v>
      </c>
      <c r="B49" s="24" t="s">
        <v>45</v>
      </c>
      <c r="C49" s="25" t="s">
        <v>19</v>
      </c>
      <c r="D49" s="24"/>
      <c r="E49" s="26"/>
      <c r="F49" s="27">
        <f>SUM(F50:F54)</f>
        <v>0</v>
      </c>
      <c r="G49" s="28"/>
      <c r="H49" s="29"/>
      <c r="I49" s="29"/>
    </row>
    <row r="50" spans="1:9">
      <c r="A50" s="43" t="s">
        <v>46</v>
      </c>
      <c r="B50" s="48" t="s">
        <v>125</v>
      </c>
      <c r="C50" s="45" t="s">
        <v>35</v>
      </c>
      <c r="D50" s="44">
        <v>18</v>
      </c>
      <c r="E50" s="71"/>
      <c r="F50" s="46">
        <f>ROUND(D50*E50,0)</f>
        <v>0</v>
      </c>
    </row>
    <row r="51" spans="1:9" s="7" customFormat="1" ht="61.9" customHeight="1" outlineLevel="1">
      <c r="A51" s="34"/>
      <c r="B51" s="35" t="s">
        <v>97</v>
      </c>
      <c r="C51" s="36"/>
      <c r="D51" s="34"/>
      <c r="E51" s="37"/>
      <c r="F51" s="38"/>
      <c r="G51" s="39"/>
      <c r="H51" s="40"/>
      <c r="I51" s="40"/>
    </row>
    <row r="52" spans="1:9">
      <c r="A52" s="43" t="s">
        <v>86</v>
      </c>
      <c r="B52" s="48" t="s">
        <v>121</v>
      </c>
      <c r="C52" s="45" t="s">
        <v>35</v>
      </c>
      <c r="D52" s="44">
        <v>12</v>
      </c>
      <c r="E52" s="71"/>
      <c r="F52" s="46">
        <f>ROUND(D52*E52,0)</f>
        <v>0</v>
      </c>
    </row>
    <row r="53" spans="1:9" s="7" customFormat="1" ht="75" customHeight="1" outlineLevel="1">
      <c r="A53" s="34"/>
      <c r="B53" s="35" t="s">
        <v>85</v>
      </c>
      <c r="C53" s="36"/>
      <c r="D53" s="34"/>
      <c r="E53" s="37"/>
      <c r="F53" s="38"/>
      <c r="G53" s="39"/>
      <c r="H53" s="40"/>
      <c r="I53" s="40"/>
    </row>
    <row r="54" spans="1:9">
      <c r="A54" s="43" t="s">
        <v>98</v>
      </c>
      <c r="B54" s="44" t="s">
        <v>126</v>
      </c>
      <c r="C54" s="45" t="s">
        <v>35</v>
      </c>
      <c r="D54" s="44">
        <v>2</v>
      </c>
      <c r="E54" s="71"/>
      <c r="F54" s="46">
        <f>ROUND(D54*E54,0)</f>
        <v>0</v>
      </c>
    </row>
    <row r="55" spans="1:9" s="7" customFormat="1" ht="103.5" customHeight="1" outlineLevel="1">
      <c r="A55" s="34"/>
      <c r="B55" s="35" t="s">
        <v>87</v>
      </c>
      <c r="C55" s="36"/>
      <c r="D55" s="34"/>
      <c r="E55" s="37"/>
      <c r="F55" s="38"/>
      <c r="G55" s="39"/>
      <c r="H55" s="40"/>
      <c r="I55" s="40"/>
    </row>
    <row r="56" spans="1:9" s="22" customFormat="1">
      <c r="A56" s="15"/>
      <c r="B56" s="16" t="s">
        <v>18</v>
      </c>
      <c r="C56" s="17" t="s">
        <v>19</v>
      </c>
      <c r="D56" s="16"/>
      <c r="E56" s="18"/>
      <c r="F56" s="19">
        <f>F9</f>
        <v>0</v>
      </c>
      <c r="G56" s="20"/>
      <c r="H56" s="21"/>
      <c r="I56" s="21"/>
    </row>
  </sheetData>
  <sheetProtection password="85B3" sheet="1" objects="1" scenarios="1"/>
  <pageMargins left="0.70866141732283472" right="0.70866141732283472" top="0.78740157480314965" bottom="0.78740157480314965" header="0.31496062992125984" footer="0.31496062992125984"/>
  <pageSetup paperSize="9" scale="56" orientation="portrait" r:id="rId1"/>
  <rowBreaks count="1" manualBreakCount="1">
    <brk id="41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33"/>
  <sheetViews>
    <sheetView view="pageBreakPreview" topLeftCell="A22" zoomScale="115" zoomScaleSheetLayoutView="115" workbookViewId="0">
      <selection activeCell="G32" sqref="G32"/>
    </sheetView>
  </sheetViews>
  <sheetFormatPr defaultColWidth="9.140625" defaultRowHeight="16.5" outlineLevelRow="1"/>
  <cols>
    <col min="1" max="1" width="9.140625" style="1"/>
    <col min="2" max="2" width="92.42578125" style="1" customWidth="1"/>
    <col min="3" max="3" width="8.5703125" style="2" customWidth="1"/>
    <col min="4" max="4" width="9.140625" style="1"/>
    <col min="5" max="5" width="17.85546875" style="3" customWidth="1"/>
    <col min="6" max="7" width="18.140625" style="4" customWidth="1"/>
    <col min="8" max="9" width="9.140625" style="1"/>
    <col min="10" max="16384" width="9.140625" style="5"/>
  </cols>
  <sheetData>
    <row r="1" spans="1:9">
      <c r="B1" s="1" t="s">
        <v>0</v>
      </c>
      <c r="D1" s="1" t="s">
        <v>2</v>
      </c>
      <c r="E1" s="3" t="s">
        <v>3</v>
      </c>
      <c r="F1" s="4" t="s">
        <v>4</v>
      </c>
    </row>
    <row r="2" spans="1:9">
      <c r="E2" s="3" t="s">
        <v>5</v>
      </c>
      <c r="F2" s="4" t="s">
        <v>6</v>
      </c>
    </row>
    <row r="3" spans="1:9">
      <c r="B3" s="1" t="s">
        <v>1</v>
      </c>
      <c r="E3" s="3" t="s">
        <v>7</v>
      </c>
      <c r="F3" s="4" t="s">
        <v>8</v>
      </c>
    </row>
    <row r="4" spans="1:9">
      <c r="B4" s="1" t="s">
        <v>130</v>
      </c>
      <c r="F4" s="6"/>
    </row>
    <row r="5" spans="1:9">
      <c r="F5" s="6"/>
    </row>
    <row r="6" spans="1:9" s="7" customFormat="1">
      <c r="A6" s="1"/>
      <c r="B6" s="1"/>
      <c r="C6" s="2"/>
      <c r="D6" s="1"/>
      <c r="E6" s="3"/>
      <c r="F6" s="4"/>
      <c r="G6" s="4"/>
      <c r="H6" s="1"/>
      <c r="I6" s="1"/>
    </row>
    <row r="8" spans="1:9" s="14" customFormat="1" ht="25.5">
      <c r="A8" s="8" t="s">
        <v>11</v>
      </c>
      <c r="B8" s="9" t="s">
        <v>12</v>
      </c>
      <c r="C8" s="10" t="s">
        <v>13</v>
      </c>
      <c r="D8" s="9" t="s">
        <v>14</v>
      </c>
      <c r="E8" s="11" t="s">
        <v>15</v>
      </c>
      <c r="F8" s="12" t="s">
        <v>16</v>
      </c>
      <c r="G8" s="13"/>
    </row>
    <row r="9" spans="1:9" s="22" customFormat="1">
      <c r="A9" s="15" t="s">
        <v>17</v>
      </c>
      <c r="B9" s="16" t="s">
        <v>18</v>
      </c>
      <c r="C9" s="17" t="s">
        <v>19</v>
      </c>
      <c r="D9" s="16"/>
      <c r="E9" s="18"/>
      <c r="F9" s="19">
        <f>F10+F17+F19+F30</f>
        <v>0</v>
      </c>
      <c r="G9" s="20"/>
      <c r="H9" s="21"/>
      <c r="I9" s="21"/>
    </row>
    <row r="10" spans="1:9" s="30" customFormat="1">
      <c r="A10" s="23">
        <v>1</v>
      </c>
      <c r="B10" s="24" t="s">
        <v>20</v>
      </c>
      <c r="C10" s="25" t="s">
        <v>19</v>
      </c>
      <c r="D10" s="24"/>
      <c r="E10" s="26"/>
      <c r="F10" s="27">
        <f>SUM(F11:F16)</f>
        <v>0</v>
      </c>
      <c r="G10" s="28"/>
      <c r="H10" s="29"/>
      <c r="I10" s="29"/>
    </row>
    <row r="11" spans="1:9">
      <c r="A11" s="31" t="s">
        <v>21</v>
      </c>
      <c r="B11" s="32" t="s">
        <v>99</v>
      </c>
      <c r="C11" s="33" t="s">
        <v>22</v>
      </c>
      <c r="D11" s="32">
        <v>1</v>
      </c>
      <c r="E11" s="70"/>
      <c r="F11" s="46">
        <f>ROUND(D11*E11,0)</f>
        <v>0</v>
      </c>
    </row>
    <row r="12" spans="1:9" s="7" customFormat="1" ht="105" customHeight="1" outlineLevel="1">
      <c r="A12" s="34"/>
      <c r="B12" s="35" t="s">
        <v>23</v>
      </c>
      <c r="C12" s="36"/>
      <c r="D12" s="34"/>
      <c r="E12" s="37"/>
      <c r="F12" s="38"/>
      <c r="G12" s="39"/>
      <c r="H12" s="40"/>
      <c r="I12" s="40"/>
    </row>
    <row r="13" spans="1:9">
      <c r="A13" s="31" t="s">
        <v>24</v>
      </c>
      <c r="B13" s="41" t="s">
        <v>116</v>
      </c>
      <c r="C13" s="33" t="s">
        <v>25</v>
      </c>
      <c r="D13" s="32">
        <v>2.44</v>
      </c>
      <c r="E13" s="70"/>
      <c r="F13" s="46">
        <f>ROUND(D13*E13,0)</f>
        <v>0</v>
      </c>
    </row>
    <row r="14" spans="1:9" s="7" customFormat="1" ht="51.75" customHeight="1" outlineLevel="1">
      <c r="A14" s="34"/>
      <c r="B14" s="35" t="s">
        <v>26</v>
      </c>
      <c r="C14" s="36"/>
      <c r="D14" s="34"/>
      <c r="E14" s="37"/>
      <c r="F14" s="38"/>
      <c r="G14" s="39"/>
      <c r="H14" s="40"/>
      <c r="I14" s="40"/>
    </row>
    <row r="15" spans="1:9" ht="15" customHeight="1">
      <c r="A15" s="31" t="s">
        <v>27</v>
      </c>
      <c r="B15" s="32" t="s">
        <v>28</v>
      </c>
      <c r="C15" s="33" t="s">
        <v>29</v>
      </c>
      <c r="D15" s="32">
        <v>2.8</v>
      </c>
      <c r="E15" s="70"/>
      <c r="F15" s="46">
        <f>ROUND(D15*E15,0)</f>
        <v>0</v>
      </c>
    </row>
    <row r="16" spans="1:9" s="7" customFormat="1" ht="32.25" customHeight="1" outlineLevel="1">
      <c r="A16" s="34"/>
      <c r="B16" s="35" t="s">
        <v>30</v>
      </c>
      <c r="C16" s="36"/>
      <c r="D16" s="34"/>
      <c r="E16" s="37"/>
      <c r="F16" s="38"/>
      <c r="G16" s="39"/>
      <c r="H16" s="40"/>
      <c r="I16" s="40"/>
    </row>
    <row r="17" spans="1:9" s="42" customFormat="1" ht="15" customHeight="1">
      <c r="A17" s="23">
        <v>2</v>
      </c>
      <c r="B17" s="24" t="s">
        <v>31</v>
      </c>
      <c r="C17" s="25" t="s">
        <v>19</v>
      </c>
      <c r="D17" s="24"/>
      <c r="E17" s="26"/>
      <c r="F17" s="27">
        <f>SUM(F18:F18)</f>
        <v>0</v>
      </c>
      <c r="G17" s="28"/>
      <c r="H17" s="29"/>
      <c r="I17" s="29"/>
    </row>
    <row r="18" spans="1:9" ht="17.25" customHeight="1">
      <c r="A18" s="43" t="s">
        <v>32</v>
      </c>
      <c r="B18" s="44" t="s">
        <v>114</v>
      </c>
      <c r="C18" s="45" t="s">
        <v>29</v>
      </c>
      <c r="D18" s="44">
        <v>4.2</v>
      </c>
      <c r="E18" s="71"/>
      <c r="F18" s="46">
        <f>ROUND(D18*E18,0)</f>
        <v>0</v>
      </c>
    </row>
    <row r="19" spans="1:9" s="42" customFormat="1" ht="15" customHeight="1">
      <c r="A19" s="23">
        <v>3</v>
      </c>
      <c r="B19" s="24" t="s">
        <v>33</v>
      </c>
      <c r="C19" s="25" t="s">
        <v>19</v>
      </c>
      <c r="D19" s="24"/>
      <c r="E19" s="26"/>
      <c r="F19" s="27">
        <f>SUM(F20:F29)</f>
        <v>0</v>
      </c>
      <c r="G19" s="28"/>
      <c r="H19" s="29"/>
      <c r="I19" s="29"/>
    </row>
    <row r="20" spans="1:9" ht="15" customHeight="1">
      <c r="A20" s="43" t="s">
        <v>34</v>
      </c>
      <c r="B20" s="44" t="s">
        <v>117</v>
      </c>
      <c r="C20" s="45" t="s">
        <v>35</v>
      </c>
      <c r="D20" s="44">
        <v>4</v>
      </c>
      <c r="E20" s="71"/>
      <c r="F20" s="46">
        <f>ROUND(D20*E20,0)</f>
        <v>0</v>
      </c>
    </row>
    <row r="21" spans="1:9" s="7" customFormat="1" ht="21.75" customHeight="1" outlineLevel="1">
      <c r="A21" s="34"/>
      <c r="B21" s="35" t="s">
        <v>94</v>
      </c>
      <c r="C21" s="36"/>
      <c r="D21" s="34"/>
      <c r="E21" s="37"/>
      <c r="F21" s="38"/>
      <c r="G21" s="39"/>
      <c r="H21" s="40"/>
      <c r="I21" s="40"/>
    </row>
    <row r="22" spans="1:9" ht="15" customHeight="1">
      <c r="A22" s="43" t="s">
        <v>36</v>
      </c>
      <c r="B22" s="44" t="s">
        <v>37</v>
      </c>
      <c r="C22" s="45" t="s">
        <v>35</v>
      </c>
      <c r="D22" s="44">
        <v>4</v>
      </c>
      <c r="E22" s="71"/>
      <c r="F22" s="46">
        <f>ROUND(D22*E22,0)</f>
        <v>0</v>
      </c>
    </row>
    <row r="23" spans="1:9" s="7" customFormat="1" ht="43.5" customHeight="1" outlineLevel="1">
      <c r="A23" s="34"/>
      <c r="B23" s="35" t="s">
        <v>112</v>
      </c>
      <c r="C23" s="36"/>
      <c r="D23" s="34"/>
      <c r="E23" s="37"/>
      <c r="F23" s="38"/>
      <c r="G23" s="39"/>
      <c r="H23" s="40"/>
      <c r="I23" s="40"/>
    </row>
    <row r="24" spans="1:9" s="7" customFormat="1" ht="15" customHeight="1">
      <c r="A24" s="43" t="s">
        <v>38</v>
      </c>
      <c r="B24" s="44" t="s">
        <v>39</v>
      </c>
      <c r="C24" s="45" t="s">
        <v>35</v>
      </c>
      <c r="D24" s="44">
        <v>4</v>
      </c>
      <c r="E24" s="71"/>
      <c r="F24" s="46">
        <f>ROUND(D24*E24,0)</f>
        <v>0</v>
      </c>
      <c r="G24" s="4"/>
      <c r="H24" s="1"/>
      <c r="I24" s="1"/>
    </row>
    <row r="25" spans="1:9" s="7" customFormat="1" ht="18" customHeight="1" outlineLevel="1">
      <c r="A25" s="34"/>
      <c r="B25" s="35" t="s">
        <v>136</v>
      </c>
      <c r="C25" s="36"/>
      <c r="D25" s="34"/>
      <c r="E25" s="37"/>
      <c r="F25" s="38"/>
      <c r="G25" s="39"/>
      <c r="H25" s="40"/>
      <c r="I25" s="40"/>
    </row>
    <row r="26" spans="1:9" ht="15" customHeight="1">
      <c r="A26" s="43" t="s">
        <v>40</v>
      </c>
      <c r="B26" s="44" t="s">
        <v>41</v>
      </c>
      <c r="C26" s="45" t="s">
        <v>35</v>
      </c>
      <c r="D26" s="44">
        <v>1</v>
      </c>
      <c r="E26" s="71"/>
      <c r="F26" s="46">
        <f>ROUND(D26*E26,0)</f>
        <v>0</v>
      </c>
    </row>
    <row r="27" spans="1:9" s="7" customFormat="1" ht="18" customHeight="1" outlineLevel="1">
      <c r="A27" s="34"/>
      <c r="B27" s="47" t="s">
        <v>111</v>
      </c>
      <c r="C27" s="36"/>
      <c r="D27" s="34"/>
      <c r="E27" s="37"/>
      <c r="F27" s="38"/>
      <c r="G27" s="39"/>
      <c r="H27" s="40"/>
      <c r="I27" s="40"/>
    </row>
    <row r="28" spans="1:9" s="7" customFormat="1" ht="15" customHeight="1">
      <c r="A28" s="43" t="s">
        <v>42</v>
      </c>
      <c r="B28" s="44" t="s">
        <v>101</v>
      </c>
      <c r="C28" s="45" t="s">
        <v>100</v>
      </c>
      <c r="D28" s="44">
        <v>1</v>
      </c>
      <c r="E28" s="71"/>
      <c r="F28" s="46">
        <f>ROUND(D28*E28,0)</f>
        <v>0</v>
      </c>
      <c r="G28" s="4"/>
      <c r="H28" s="1"/>
      <c r="I28" s="1"/>
    </row>
    <row r="29" spans="1:9" s="7" customFormat="1" ht="18" customHeight="1" outlineLevel="1">
      <c r="A29" s="34"/>
      <c r="B29" s="35" t="s">
        <v>43</v>
      </c>
      <c r="C29" s="36"/>
      <c r="D29" s="34"/>
      <c r="E29" s="37"/>
      <c r="F29" s="38"/>
      <c r="G29" s="39"/>
      <c r="H29" s="40"/>
      <c r="I29" s="40"/>
    </row>
    <row r="30" spans="1:9" s="30" customFormat="1">
      <c r="A30" s="23">
        <v>5</v>
      </c>
      <c r="B30" s="24" t="s">
        <v>45</v>
      </c>
      <c r="C30" s="25" t="s">
        <v>19</v>
      </c>
      <c r="D30" s="24"/>
      <c r="E30" s="26"/>
      <c r="F30" s="27">
        <f>SUM(F31:F31)</f>
        <v>0</v>
      </c>
      <c r="G30" s="28"/>
      <c r="H30" s="29"/>
      <c r="I30" s="29"/>
    </row>
    <row r="31" spans="1:9" s="7" customFormat="1" ht="15" customHeight="1">
      <c r="A31" s="43" t="s">
        <v>46</v>
      </c>
      <c r="B31" s="44" t="s">
        <v>113</v>
      </c>
      <c r="C31" s="45" t="s">
        <v>35</v>
      </c>
      <c r="D31" s="44">
        <v>4</v>
      </c>
      <c r="E31" s="71"/>
      <c r="F31" s="46">
        <f>ROUND(D31*E31,0)</f>
        <v>0</v>
      </c>
      <c r="G31" s="4"/>
      <c r="H31" s="1"/>
      <c r="I31" s="1"/>
    </row>
    <row r="32" spans="1:9" s="7" customFormat="1" ht="123.6" customHeight="1" outlineLevel="1">
      <c r="A32" s="34"/>
      <c r="B32" s="35" t="s">
        <v>133</v>
      </c>
      <c r="C32" s="36"/>
      <c r="D32" s="34"/>
      <c r="E32" s="37"/>
      <c r="F32" s="38"/>
      <c r="G32" s="39"/>
      <c r="H32" s="40"/>
      <c r="I32" s="40"/>
    </row>
    <row r="33" spans="1:9" s="22" customFormat="1">
      <c r="A33" s="15"/>
      <c r="B33" s="16" t="s">
        <v>18</v>
      </c>
      <c r="C33" s="17" t="s">
        <v>19</v>
      </c>
      <c r="D33" s="16"/>
      <c r="E33" s="18"/>
      <c r="F33" s="19">
        <f>F9</f>
        <v>0</v>
      </c>
      <c r="G33" s="20"/>
      <c r="H33" s="21"/>
      <c r="I33" s="21"/>
    </row>
  </sheetData>
  <sheetProtection password="85B3" sheet="1" objects="1" scenarios="1"/>
  <pageMargins left="0.70866141732283472" right="0.70866141732283472" top="0.78740157480314965" bottom="0.78740157480314965" header="0.31496062992125984" footer="0.31496062992125984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6"/>
  <sheetViews>
    <sheetView view="pageBreakPreview" topLeftCell="A28" zoomScaleSheetLayoutView="100" workbookViewId="0">
      <selection activeCell="E14" sqref="E14"/>
    </sheetView>
  </sheetViews>
  <sheetFormatPr defaultColWidth="9.140625" defaultRowHeight="16.5" outlineLevelRow="1"/>
  <cols>
    <col min="1" max="1" width="9.140625" style="1"/>
    <col min="2" max="2" width="92.42578125" style="1" customWidth="1"/>
    <col min="3" max="3" width="8.5703125" style="2" customWidth="1"/>
    <col min="4" max="4" width="9.140625" style="1"/>
    <col min="5" max="5" width="17.85546875" style="3" customWidth="1"/>
    <col min="6" max="7" width="18.140625" style="4" customWidth="1"/>
    <col min="8" max="9" width="9.140625" style="1"/>
    <col min="10" max="16384" width="9.140625" style="5"/>
  </cols>
  <sheetData>
    <row r="1" spans="1:9">
      <c r="B1" s="1" t="s">
        <v>0</v>
      </c>
      <c r="D1" s="1" t="s">
        <v>2</v>
      </c>
      <c r="E1" s="3" t="s">
        <v>3</v>
      </c>
      <c r="F1" s="4" t="s">
        <v>47</v>
      </c>
    </row>
    <row r="2" spans="1:9">
      <c r="E2" s="3" t="s">
        <v>5</v>
      </c>
      <c r="F2" s="4" t="s">
        <v>48</v>
      </c>
    </row>
    <row r="3" spans="1:9">
      <c r="B3" s="1" t="s">
        <v>1</v>
      </c>
      <c r="E3" s="3" t="s">
        <v>7</v>
      </c>
      <c r="F3" s="4" t="s">
        <v>49</v>
      </c>
    </row>
    <row r="4" spans="1:9">
      <c r="B4" s="1" t="s">
        <v>131</v>
      </c>
      <c r="E4" s="3" t="s">
        <v>9</v>
      </c>
      <c r="F4" s="6">
        <v>253</v>
      </c>
    </row>
    <row r="5" spans="1:9">
      <c r="E5" s="3" t="s">
        <v>10</v>
      </c>
      <c r="F5" s="6">
        <v>85</v>
      </c>
    </row>
    <row r="6" spans="1:9" s="7" customFormat="1">
      <c r="A6" s="1"/>
      <c r="B6" s="1"/>
      <c r="C6" s="2"/>
      <c r="D6" s="1"/>
      <c r="E6" s="3"/>
      <c r="F6" s="4"/>
      <c r="G6" s="4"/>
      <c r="H6" s="1"/>
      <c r="I6" s="1"/>
    </row>
    <row r="8" spans="1:9" s="14" customFormat="1" ht="25.5">
      <c r="A8" s="8" t="s">
        <v>11</v>
      </c>
      <c r="B8" s="9" t="s">
        <v>12</v>
      </c>
      <c r="C8" s="10" t="s">
        <v>13</v>
      </c>
      <c r="D8" s="9" t="s">
        <v>14</v>
      </c>
      <c r="E8" s="11" t="s">
        <v>15</v>
      </c>
      <c r="F8" s="12" t="s">
        <v>16</v>
      </c>
      <c r="G8" s="13"/>
    </row>
    <row r="9" spans="1:9" s="22" customFormat="1">
      <c r="A9" s="15" t="s">
        <v>17</v>
      </c>
      <c r="B9" s="16" t="s">
        <v>18</v>
      </c>
      <c r="C9" s="17" t="s">
        <v>19</v>
      </c>
      <c r="D9" s="16"/>
      <c r="E9" s="18"/>
      <c r="F9" s="19">
        <f>F10+F17+F22+F31</f>
        <v>0</v>
      </c>
      <c r="G9" s="20"/>
      <c r="H9" s="21"/>
      <c r="I9" s="21"/>
    </row>
    <row r="10" spans="1:9" s="30" customFormat="1">
      <c r="A10" s="23">
        <v>1</v>
      </c>
      <c r="B10" s="24" t="s">
        <v>20</v>
      </c>
      <c r="C10" s="25" t="s">
        <v>19</v>
      </c>
      <c r="D10" s="24"/>
      <c r="E10" s="26"/>
      <c r="F10" s="27">
        <f>SUM(F11:F16)</f>
        <v>0</v>
      </c>
      <c r="G10" s="28"/>
      <c r="H10" s="29"/>
      <c r="I10" s="29"/>
    </row>
    <row r="11" spans="1:9">
      <c r="A11" s="31" t="s">
        <v>21</v>
      </c>
      <c r="B11" s="32" t="s">
        <v>102</v>
      </c>
      <c r="C11" s="33" t="s">
        <v>22</v>
      </c>
      <c r="D11" s="32">
        <v>1</v>
      </c>
      <c r="E11" s="70"/>
      <c r="F11" s="46">
        <f>ROUND(D11*E11,0)</f>
        <v>0</v>
      </c>
    </row>
    <row r="12" spans="1:9" s="7" customFormat="1" ht="102.75" customHeight="1" outlineLevel="1">
      <c r="A12" s="34"/>
      <c r="B12" s="35" t="s">
        <v>23</v>
      </c>
      <c r="C12" s="36"/>
      <c r="D12" s="34"/>
      <c r="E12" s="37"/>
      <c r="F12" s="38"/>
      <c r="G12" s="39"/>
      <c r="H12" s="40"/>
      <c r="I12" s="40"/>
    </row>
    <row r="13" spans="1:9">
      <c r="A13" s="31" t="s">
        <v>24</v>
      </c>
      <c r="B13" s="41" t="s">
        <v>116</v>
      </c>
      <c r="C13" s="33" t="s">
        <v>25</v>
      </c>
      <c r="D13" s="32">
        <v>2.2999999999999998</v>
      </c>
      <c r="E13" s="70"/>
      <c r="F13" s="46">
        <f>ROUND(D13*E13,0)</f>
        <v>0</v>
      </c>
    </row>
    <row r="14" spans="1:9" s="7" customFormat="1" ht="50.25" customHeight="1" outlineLevel="1">
      <c r="A14" s="34"/>
      <c r="B14" s="35" t="s">
        <v>26</v>
      </c>
      <c r="C14" s="36"/>
      <c r="D14" s="34"/>
      <c r="E14" s="37"/>
      <c r="F14" s="38"/>
      <c r="G14" s="39"/>
      <c r="H14" s="40"/>
      <c r="I14" s="40"/>
    </row>
    <row r="15" spans="1:9" ht="15" customHeight="1">
      <c r="A15" s="31" t="s">
        <v>27</v>
      </c>
      <c r="B15" s="32" t="s">
        <v>28</v>
      </c>
      <c r="C15" s="33" t="s">
        <v>29</v>
      </c>
      <c r="D15" s="32">
        <v>1.6</v>
      </c>
      <c r="E15" s="70"/>
      <c r="F15" s="46">
        <f>ROUND(D15*E15,0)</f>
        <v>0</v>
      </c>
    </row>
    <row r="16" spans="1:9" s="7" customFormat="1" ht="40.5" outlineLevel="1">
      <c r="A16" s="34"/>
      <c r="B16" s="35" t="s">
        <v>30</v>
      </c>
      <c r="C16" s="36"/>
      <c r="D16" s="34"/>
      <c r="E16" s="37"/>
      <c r="F16" s="38"/>
      <c r="G16" s="39"/>
      <c r="H16" s="40"/>
      <c r="I16" s="40"/>
    </row>
    <row r="17" spans="1:9" s="42" customFormat="1" ht="15" customHeight="1">
      <c r="A17" s="23">
        <v>2</v>
      </c>
      <c r="B17" s="24" t="s">
        <v>31</v>
      </c>
      <c r="C17" s="25" t="s">
        <v>19</v>
      </c>
      <c r="D17" s="24"/>
      <c r="E17" s="26"/>
      <c r="F17" s="27">
        <f>SUM(F18:F21)</f>
        <v>0</v>
      </c>
      <c r="G17" s="28"/>
      <c r="H17" s="29"/>
      <c r="I17" s="29"/>
    </row>
    <row r="18" spans="1:9" ht="15" customHeight="1">
      <c r="A18" s="43" t="s">
        <v>32</v>
      </c>
      <c r="B18" s="44" t="s">
        <v>103</v>
      </c>
      <c r="C18" s="45" t="s">
        <v>35</v>
      </c>
      <c r="D18" s="44">
        <v>1</v>
      </c>
      <c r="E18" s="71"/>
      <c r="F18" s="46">
        <f>ROUND(D18*E18,0)</f>
        <v>0</v>
      </c>
    </row>
    <row r="19" spans="1:9" s="7" customFormat="1" ht="42.75" customHeight="1" outlineLevel="1">
      <c r="A19" s="34"/>
      <c r="B19" s="35" t="s">
        <v>50</v>
      </c>
      <c r="C19" s="36"/>
      <c r="D19" s="34"/>
      <c r="E19" s="37"/>
      <c r="F19" s="38"/>
      <c r="G19" s="39"/>
      <c r="H19" s="40"/>
      <c r="I19" s="40"/>
    </row>
    <row r="20" spans="1:9" ht="15" customHeight="1">
      <c r="A20" s="43" t="s">
        <v>51</v>
      </c>
      <c r="B20" s="44" t="s">
        <v>52</v>
      </c>
      <c r="C20" s="45" t="s">
        <v>53</v>
      </c>
      <c r="D20" s="44">
        <v>1</v>
      </c>
      <c r="E20" s="71"/>
      <c r="F20" s="46">
        <f>ROUND(D20*E20,0)</f>
        <v>0</v>
      </c>
    </row>
    <row r="21" spans="1:9" s="7" customFormat="1" ht="40.5" outlineLevel="1">
      <c r="A21" s="34"/>
      <c r="B21" s="35" t="s">
        <v>54</v>
      </c>
      <c r="C21" s="36"/>
      <c r="D21" s="34"/>
      <c r="E21" s="37"/>
      <c r="F21" s="38"/>
      <c r="G21" s="39"/>
      <c r="H21" s="40"/>
      <c r="I21" s="40"/>
    </row>
    <row r="22" spans="1:9" s="30" customFormat="1" ht="15" customHeight="1">
      <c r="A22" s="23">
        <v>3</v>
      </c>
      <c r="B22" s="24" t="s">
        <v>33</v>
      </c>
      <c r="C22" s="25" t="s">
        <v>19</v>
      </c>
      <c r="D22" s="24"/>
      <c r="E22" s="26"/>
      <c r="F22" s="27">
        <f>SUM(F23:F30)</f>
        <v>0</v>
      </c>
      <c r="G22" s="28"/>
      <c r="H22" s="29"/>
      <c r="I22" s="29"/>
    </row>
    <row r="23" spans="1:9" ht="15" customHeight="1">
      <c r="A23" s="43" t="s">
        <v>34</v>
      </c>
      <c r="B23" s="44" t="s">
        <v>118</v>
      </c>
      <c r="C23" s="45" t="s">
        <v>35</v>
      </c>
      <c r="D23" s="44">
        <v>1</v>
      </c>
      <c r="E23" s="71"/>
      <c r="F23" s="46">
        <f>ROUND(D23*E23,0)</f>
        <v>0</v>
      </c>
    </row>
    <row r="24" spans="1:9" s="7" customFormat="1" ht="128.25" customHeight="1" outlineLevel="1">
      <c r="A24" s="34"/>
      <c r="B24" s="35" t="s">
        <v>55</v>
      </c>
      <c r="C24" s="36"/>
      <c r="D24" s="34"/>
      <c r="E24" s="37"/>
      <c r="F24" s="38"/>
      <c r="G24" s="39"/>
      <c r="H24" s="40"/>
      <c r="I24" s="40"/>
    </row>
    <row r="25" spans="1:9" ht="15" customHeight="1">
      <c r="A25" s="43" t="s">
        <v>36</v>
      </c>
      <c r="B25" s="44" t="s">
        <v>104</v>
      </c>
      <c r="C25" s="45" t="s">
        <v>35</v>
      </c>
      <c r="D25" s="44">
        <v>1</v>
      </c>
      <c r="E25" s="71"/>
      <c r="F25" s="46">
        <f>ROUND(D25*E25,0)</f>
        <v>0</v>
      </c>
    </row>
    <row r="26" spans="1:9" s="7" customFormat="1" ht="47.25" customHeight="1" outlineLevel="1">
      <c r="A26" s="34"/>
      <c r="B26" s="35" t="s">
        <v>56</v>
      </c>
      <c r="C26" s="36"/>
      <c r="D26" s="34"/>
      <c r="E26" s="37"/>
      <c r="F26" s="38"/>
      <c r="G26" s="39"/>
      <c r="H26" s="40"/>
      <c r="I26" s="40"/>
    </row>
    <row r="27" spans="1:9">
      <c r="A27" s="43" t="s">
        <v>38</v>
      </c>
      <c r="B27" s="44" t="s">
        <v>57</v>
      </c>
      <c r="C27" s="45" t="s">
        <v>35</v>
      </c>
      <c r="D27" s="44">
        <v>1</v>
      </c>
      <c r="E27" s="71"/>
      <c r="F27" s="46">
        <f>ROUND(D27*E27,0)</f>
        <v>0</v>
      </c>
    </row>
    <row r="28" spans="1:9" s="7" customFormat="1" ht="30.75" customHeight="1" outlineLevel="1">
      <c r="A28" s="34"/>
      <c r="B28" s="35" t="s">
        <v>58</v>
      </c>
      <c r="C28" s="36"/>
      <c r="D28" s="34"/>
      <c r="E28" s="37"/>
      <c r="F28" s="38"/>
      <c r="G28" s="39"/>
      <c r="H28" s="40"/>
      <c r="I28" s="40"/>
    </row>
    <row r="29" spans="1:9">
      <c r="A29" s="43" t="s">
        <v>40</v>
      </c>
      <c r="B29" s="44" t="s">
        <v>105</v>
      </c>
      <c r="C29" s="45" t="s">
        <v>100</v>
      </c>
      <c r="D29" s="44">
        <v>1</v>
      </c>
      <c r="E29" s="71"/>
      <c r="F29" s="46">
        <f>ROUND(D29*E29,0)</f>
        <v>0</v>
      </c>
    </row>
    <row r="30" spans="1:9" s="7" customFormat="1" ht="27" outlineLevel="1">
      <c r="A30" s="34"/>
      <c r="B30" s="35" t="s">
        <v>43</v>
      </c>
      <c r="C30" s="36"/>
      <c r="D30" s="34"/>
      <c r="E30" s="37"/>
      <c r="F30" s="38"/>
      <c r="G30" s="39"/>
      <c r="H30" s="40"/>
      <c r="I30" s="40"/>
    </row>
    <row r="31" spans="1:9" s="30" customFormat="1">
      <c r="A31" s="23">
        <v>4</v>
      </c>
      <c r="B31" s="24" t="s">
        <v>59</v>
      </c>
      <c r="C31" s="25" t="s">
        <v>19</v>
      </c>
      <c r="D31" s="24"/>
      <c r="E31" s="26"/>
      <c r="F31" s="27">
        <f>SUM(F32:F34)</f>
        <v>0</v>
      </c>
      <c r="G31" s="28"/>
      <c r="H31" s="29"/>
      <c r="I31" s="29"/>
    </row>
    <row r="32" spans="1:9" s="7" customFormat="1">
      <c r="A32" s="43" t="s">
        <v>60</v>
      </c>
      <c r="B32" s="44" t="s">
        <v>61</v>
      </c>
      <c r="C32" s="45" t="s">
        <v>29</v>
      </c>
      <c r="D32" s="44">
        <v>1.6</v>
      </c>
      <c r="E32" s="71"/>
      <c r="F32" s="46">
        <f>ROUND(D32*E32,0)</f>
        <v>0</v>
      </c>
      <c r="G32" s="4"/>
      <c r="H32" s="1"/>
      <c r="I32" s="1"/>
    </row>
    <row r="33" spans="1:9" s="7" customFormat="1" ht="117" customHeight="1" outlineLevel="1">
      <c r="A33" s="34"/>
      <c r="B33" s="35" t="s">
        <v>62</v>
      </c>
      <c r="C33" s="36"/>
      <c r="D33" s="34"/>
      <c r="E33" s="37"/>
      <c r="F33" s="38"/>
      <c r="G33" s="39"/>
      <c r="H33" s="40"/>
      <c r="I33" s="40"/>
    </row>
    <row r="34" spans="1:9">
      <c r="A34" s="43" t="s">
        <v>63</v>
      </c>
      <c r="B34" s="44" t="s">
        <v>64</v>
      </c>
      <c r="C34" s="45" t="s">
        <v>35</v>
      </c>
      <c r="D34" s="44">
        <v>1</v>
      </c>
      <c r="E34" s="71"/>
      <c r="F34" s="46">
        <f>ROUND(D34*E34,0)</f>
        <v>0</v>
      </c>
    </row>
    <row r="35" spans="1:9" s="7" customFormat="1" ht="29.25" customHeight="1" outlineLevel="1">
      <c r="A35" s="34"/>
      <c r="B35" s="35" t="s">
        <v>65</v>
      </c>
      <c r="C35" s="36"/>
      <c r="D35" s="34"/>
      <c r="E35" s="37"/>
      <c r="F35" s="38"/>
      <c r="G35" s="39"/>
      <c r="H35" s="40"/>
      <c r="I35" s="40"/>
    </row>
    <row r="36" spans="1:9" s="22" customFormat="1">
      <c r="A36" s="15"/>
      <c r="B36" s="16" t="s">
        <v>18</v>
      </c>
      <c r="C36" s="17" t="s">
        <v>19</v>
      </c>
      <c r="D36" s="16"/>
      <c r="E36" s="18"/>
      <c r="F36" s="19">
        <f>F9</f>
        <v>0</v>
      </c>
      <c r="G36" s="20"/>
      <c r="H36" s="21"/>
      <c r="I36" s="21"/>
    </row>
  </sheetData>
  <sheetProtection password="85B3" sheet="1" objects="1" scenarios="1"/>
  <pageMargins left="0.70866141732283472" right="0.70866141732283472" top="0.78740157480314965" bottom="0.78740157480314965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51"/>
  <sheetViews>
    <sheetView view="pageBreakPreview" topLeftCell="A9" zoomScaleSheetLayoutView="100" workbookViewId="0">
      <selection activeCell="E11" sqref="E11"/>
    </sheetView>
  </sheetViews>
  <sheetFormatPr defaultColWidth="9.140625" defaultRowHeight="16.5" outlineLevelRow="1"/>
  <cols>
    <col min="1" max="1" width="9.140625" style="1"/>
    <col min="2" max="2" width="92.42578125" style="1" customWidth="1"/>
    <col min="3" max="3" width="8.5703125" style="2" customWidth="1"/>
    <col min="4" max="4" width="9.140625" style="1"/>
    <col min="5" max="5" width="17.85546875" style="3" customWidth="1"/>
    <col min="6" max="7" width="18.140625" style="4" customWidth="1"/>
    <col min="8" max="9" width="9.140625" style="1"/>
    <col min="10" max="16384" width="9.140625" style="5"/>
  </cols>
  <sheetData>
    <row r="1" spans="1:9">
      <c r="B1" s="1" t="s">
        <v>0</v>
      </c>
      <c r="D1" s="1" t="s">
        <v>2</v>
      </c>
      <c r="E1" s="3" t="s">
        <v>3</v>
      </c>
      <c r="F1" s="4" t="s">
        <v>66</v>
      </c>
    </row>
    <row r="2" spans="1:9">
      <c r="E2" s="3" t="s">
        <v>5</v>
      </c>
      <c r="F2" s="4" t="s">
        <v>66</v>
      </c>
    </row>
    <row r="3" spans="1:9">
      <c r="B3" s="1" t="s">
        <v>1</v>
      </c>
      <c r="E3" s="3" t="s">
        <v>7</v>
      </c>
      <c r="F3" s="4" t="s">
        <v>67</v>
      </c>
    </row>
    <row r="4" spans="1:9">
      <c r="B4" s="1" t="s">
        <v>132</v>
      </c>
      <c r="E4" s="3" t="s">
        <v>9</v>
      </c>
      <c r="F4" s="6">
        <v>253</v>
      </c>
    </row>
    <row r="5" spans="1:9">
      <c r="E5" s="3" t="s">
        <v>10</v>
      </c>
      <c r="F5" s="6">
        <v>85</v>
      </c>
    </row>
    <row r="6" spans="1:9" s="7" customFormat="1">
      <c r="A6" s="1"/>
      <c r="B6" s="1"/>
      <c r="C6" s="2"/>
      <c r="D6" s="1"/>
      <c r="E6" s="3"/>
      <c r="F6" s="4"/>
      <c r="G6" s="4"/>
      <c r="H6" s="1"/>
      <c r="I6" s="1"/>
    </row>
    <row r="8" spans="1:9" s="14" customFormat="1" ht="25.5">
      <c r="A8" s="8" t="s">
        <v>11</v>
      </c>
      <c r="B8" s="9" t="s">
        <v>12</v>
      </c>
      <c r="C8" s="10" t="s">
        <v>13</v>
      </c>
      <c r="D8" s="9" t="s">
        <v>14</v>
      </c>
      <c r="E8" s="11" t="s">
        <v>15</v>
      </c>
      <c r="F8" s="12" t="s">
        <v>16</v>
      </c>
      <c r="G8" s="13"/>
    </row>
    <row r="9" spans="1:9" s="22" customFormat="1">
      <c r="A9" s="15" t="s">
        <v>17</v>
      </c>
      <c r="B9" s="16" t="s">
        <v>18</v>
      </c>
      <c r="C9" s="17" t="s">
        <v>19</v>
      </c>
      <c r="D9" s="16"/>
      <c r="E9" s="18"/>
      <c r="F9" s="19">
        <f>F10+F15+F22+F37+F46</f>
        <v>0</v>
      </c>
      <c r="G9" s="20"/>
      <c r="H9" s="21"/>
      <c r="I9" s="21"/>
    </row>
    <row r="10" spans="1:9" s="30" customFormat="1">
      <c r="A10" s="23">
        <v>1</v>
      </c>
      <c r="B10" s="24" t="s">
        <v>20</v>
      </c>
      <c r="C10" s="25" t="s">
        <v>19</v>
      </c>
      <c r="D10" s="24"/>
      <c r="E10" s="26"/>
      <c r="F10" s="27">
        <f>SUM(F11:F14)</f>
        <v>0</v>
      </c>
      <c r="G10" s="28"/>
      <c r="H10" s="29"/>
      <c r="I10" s="29"/>
    </row>
    <row r="11" spans="1:9">
      <c r="A11" s="31" t="s">
        <v>21</v>
      </c>
      <c r="B11" s="32" t="s">
        <v>128</v>
      </c>
      <c r="C11" s="33" t="s">
        <v>22</v>
      </c>
      <c r="D11" s="32">
        <v>1</v>
      </c>
      <c r="E11" s="70"/>
      <c r="F11" s="46">
        <f>ROUND(D11*E11,0)</f>
        <v>0</v>
      </c>
    </row>
    <row r="12" spans="1:9" s="7" customFormat="1" ht="101.25" customHeight="1" outlineLevel="1">
      <c r="A12" s="34"/>
      <c r="B12" s="35" t="s">
        <v>68</v>
      </c>
      <c r="C12" s="36"/>
      <c r="D12" s="34"/>
      <c r="E12" s="37"/>
      <c r="F12" s="38"/>
      <c r="G12" s="39"/>
      <c r="H12" s="40"/>
      <c r="I12" s="40"/>
    </row>
    <row r="13" spans="1:9">
      <c r="A13" s="31" t="s">
        <v>24</v>
      </c>
      <c r="B13" s="41" t="s">
        <v>116</v>
      </c>
      <c r="C13" s="33" t="s">
        <v>25</v>
      </c>
      <c r="D13" s="32">
        <v>4</v>
      </c>
      <c r="E13" s="70"/>
      <c r="F13" s="46">
        <f>ROUND(D13*E13,0)</f>
        <v>0</v>
      </c>
    </row>
    <row r="14" spans="1:9" s="7" customFormat="1" ht="45.75" customHeight="1" outlineLevel="1">
      <c r="A14" s="34"/>
      <c r="B14" s="35" t="s">
        <v>26</v>
      </c>
      <c r="C14" s="36"/>
      <c r="D14" s="34"/>
      <c r="E14" s="37"/>
      <c r="F14" s="38"/>
      <c r="G14" s="39"/>
      <c r="H14" s="40"/>
      <c r="I14" s="40"/>
    </row>
    <row r="15" spans="1:9" s="30" customFormat="1" ht="15" customHeight="1">
      <c r="A15" s="23">
        <v>2</v>
      </c>
      <c r="B15" s="24" t="s">
        <v>31</v>
      </c>
      <c r="C15" s="25" t="s">
        <v>19</v>
      </c>
      <c r="D15" s="24"/>
      <c r="E15" s="26"/>
      <c r="F15" s="27">
        <f>SUM(F16:F21)</f>
        <v>0</v>
      </c>
      <c r="G15" s="28"/>
      <c r="H15" s="29"/>
      <c r="I15" s="29"/>
    </row>
    <row r="16" spans="1:9" ht="15" customHeight="1">
      <c r="A16" s="43" t="s">
        <v>32</v>
      </c>
      <c r="B16" s="44" t="s">
        <v>106</v>
      </c>
      <c r="C16" s="45" t="s">
        <v>35</v>
      </c>
      <c r="D16" s="44">
        <v>1</v>
      </c>
      <c r="E16" s="71"/>
      <c r="F16" s="46">
        <f>ROUND(D16*E16,0)</f>
        <v>0</v>
      </c>
    </row>
    <row r="17" spans="1:9" s="7" customFormat="1" ht="42.75" customHeight="1" outlineLevel="1">
      <c r="A17" s="34"/>
      <c r="B17" s="35" t="s">
        <v>50</v>
      </c>
      <c r="C17" s="36"/>
      <c r="D17" s="34"/>
      <c r="E17" s="37"/>
      <c r="F17" s="38"/>
      <c r="G17" s="39"/>
      <c r="H17" s="40"/>
      <c r="I17" s="40"/>
    </row>
    <row r="18" spans="1:9" ht="15" customHeight="1">
      <c r="A18" s="43" t="s">
        <v>51</v>
      </c>
      <c r="B18" s="49" t="s">
        <v>137</v>
      </c>
      <c r="C18" s="45" t="s">
        <v>35</v>
      </c>
      <c r="D18" s="44">
        <v>1</v>
      </c>
      <c r="E18" s="71"/>
      <c r="F18" s="46">
        <f>ROUND(D18*E18,0)</f>
        <v>0</v>
      </c>
    </row>
    <row r="19" spans="1:9" s="7" customFormat="1" ht="40.5" outlineLevel="1">
      <c r="A19" s="34"/>
      <c r="B19" s="35" t="s">
        <v>54</v>
      </c>
      <c r="C19" s="36"/>
      <c r="D19" s="34"/>
      <c r="E19" s="37"/>
      <c r="F19" s="38"/>
      <c r="G19" s="39"/>
      <c r="H19" s="40"/>
      <c r="I19" s="40"/>
    </row>
    <row r="20" spans="1:9" ht="15" customHeight="1">
      <c r="A20" s="43" t="s">
        <v>115</v>
      </c>
      <c r="B20" s="44" t="s">
        <v>107</v>
      </c>
      <c r="C20" s="45" t="s">
        <v>35</v>
      </c>
      <c r="D20" s="44">
        <v>5</v>
      </c>
      <c r="E20" s="71"/>
      <c r="F20" s="46">
        <f>ROUND(D20*E20,0)</f>
        <v>0</v>
      </c>
    </row>
    <row r="21" spans="1:9" s="7" customFormat="1" ht="27" outlineLevel="1">
      <c r="A21" s="34"/>
      <c r="B21" s="35" t="s">
        <v>69</v>
      </c>
      <c r="C21" s="36"/>
      <c r="D21" s="34"/>
      <c r="E21" s="37"/>
      <c r="F21" s="38"/>
      <c r="G21" s="39"/>
      <c r="H21" s="40"/>
      <c r="I21" s="40"/>
    </row>
    <row r="22" spans="1:9" s="42" customFormat="1" ht="15" customHeight="1">
      <c r="A22" s="23">
        <v>3</v>
      </c>
      <c r="B22" s="24" t="s">
        <v>33</v>
      </c>
      <c r="C22" s="25" t="s">
        <v>19</v>
      </c>
      <c r="D22" s="24"/>
      <c r="E22" s="26"/>
      <c r="F22" s="27">
        <f>SUM(F23:F36)</f>
        <v>0</v>
      </c>
      <c r="G22" s="28"/>
      <c r="H22" s="29"/>
      <c r="I22" s="29"/>
    </row>
    <row r="23" spans="1:9" ht="15" customHeight="1">
      <c r="A23" s="43" t="s">
        <v>34</v>
      </c>
      <c r="B23" s="44" t="s">
        <v>119</v>
      </c>
      <c r="C23" s="45" t="s">
        <v>35</v>
      </c>
      <c r="D23" s="44">
        <v>1</v>
      </c>
      <c r="E23" s="71"/>
      <c r="F23" s="46">
        <f>ROUND(D23*E23,0)</f>
        <v>0</v>
      </c>
    </row>
    <row r="24" spans="1:9" s="7" customFormat="1" ht="165" customHeight="1" outlineLevel="1">
      <c r="A24" s="34"/>
      <c r="B24" s="35" t="s">
        <v>70</v>
      </c>
      <c r="C24" s="36"/>
      <c r="D24" s="34"/>
      <c r="E24" s="37"/>
      <c r="F24" s="38"/>
      <c r="G24" s="39"/>
      <c r="H24" s="40"/>
      <c r="I24" s="40"/>
    </row>
    <row r="25" spans="1:9">
      <c r="A25" s="43" t="s">
        <v>36</v>
      </c>
      <c r="B25" s="44" t="s">
        <v>108</v>
      </c>
      <c r="C25" s="45" t="s">
        <v>35</v>
      </c>
      <c r="D25" s="44">
        <v>2</v>
      </c>
      <c r="E25" s="71"/>
      <c r="F25" s="46">
        <f>ROUND(D25*E25,0)</f>
        <v>0</v>
      </c>
    </row>
    <row r="26" spans="1:9" s="7" customFormat="1" ht="49.5" customHeight="1" outlineLevel="1">
      <c r="A26" s="34"/>
      <c r="B26" s="35" t="s">
        <v>71</v>
      </c>
      <c r="C26" s="36"/>
      <c r="D26" s="34"/>
      <c r="E26" s="37"/>
      <c r="F26" s="38"/>
      <c r="G26" s="39"/>
      <c r="H26" s="40"/>
      <c r="I26" s="40"/>
    </row>
    <row r="27" spans="1:9">
      <c r="A27" s="43" t="s">
        <v>38</v>
      </c>
      <c r="B27" s="44" t="s">
        <v>138</v>
      </c>
      <c r="C27" s="45" t="s">
        <v>35</v>
      </c>
      <c r="D27" s="44">
        <v>2</v>
      </c>
      <c r="E27" s="71"/>
      <c r="F27" s="46">
        <f>ROUND(D27*E27,0)</f>
        <v>0</v>
      </c>
    </row>
    <row r="28" spans="1:9" s="7" customFormat="1" ht="30.75" customHeight="1" outlineLevel="1">
      <c r="A28" s="34"/>
      <c r="B28" s="35" t="s">
        <v>139</v>
      </c>
      <c r="C28" s="36"/>
      <c r="D28" s="34"/>
      <c r="E28" s="37"/>
      <c r="F28" s="38"/>
      <c r="G28" s="39"/>
      <c r="H28" s="40"/>
      <c r="I28" s="40"/>
    </row>
    <row r="29" spans="1:9">
      <c r="A29" s="43" t="s">
        <v>40</v>
      </c>
      <c r="B29" s="44" t="s">
        <v>72</v>
      </c>
      <c r="C29" s="45" t="s">
        <v>35</v>
      </c>
      <c r="D29" s="44">
        <v>4</v>
      </c>
      <c r="E29" s="71"/>
      <c r="F29" s="46">
        <f>ROUND(D29*E29,0)</f>
        <v>0</v>
      </c>
    </row>
    <row r="30" spans="1:9" s="7" customFormat="1" ht="30.75" customHeight="1" outlineLevel="1">
      <c r="A30" s="34"/>
      <c r="B30" s="35" t="s">
        <v>73</v>
      </c>
      <c r="C30" s="36"/>
      <c r="D30" s="34"/>
      <c r="E30" s="37"/>
      <c r="F30" s="38"/>
      <c r="G30" s="39"/>
      <c r="H30" s="40"/>
      <c r="I30" s="40"/>
    </row>
    <row r="31" spans="1:9" s="7" customFormat="1">
      <c r="A31" s="43" t="s">
        <v>42</v>
      </c>
      <c r="B31" s="44" t="s">
        <v>140</v>
      </c>
      <c r="C31" s="45" t="s">
        <v>35</v>
      </c>
      <c r="D31" s="44">
        <v>1</v>
      </c>
      <c r="E31" s="71"/>
      <c r="F31" s="46">
        <f>ROUND(D31*E31,0)</f>
        <v>0</v>
      </c>
      <c r="G31" s="4"/>
      <c r="H31" s="1"/>
      <c r="I31" s="1"/>
    </row>
    <row r="32" spans="1:9" s="7" customFormat="1" ht="166.5" customHeight="1" outlineLevel="1">
      <c r="A32" s="34"/>
      <c r="B32" s="35" t="s">
        <v>74</v>
      </c>
      <c r="C32" s="36"/>
      <c r="D32" s="34"/>
      <c r="E32" s="37"/>
      <c r="F32" s="38"/>
      <c r="G32" s="39"/>
      <c r="H32" s="40"/>
      <c r="I32" s="40"/>
    </row>
    <row r="33" spans="1:9">
      <c r="A33" s="43" t="s">
        <v>44</v>
      </c>
      <c r="B33" s="44" t="s">
        <v>120</v>
      </c>
      <c r="C33" s="45" t="s">
        <v>35</v>
      </c>
      <c r="D33" s="44">
        <v>1</v>
      </c>
      <c r="E33" s="71"/>
      <c r="F33" s="46">
        <f>ROUND(D33*E33,0)</f>
        <v>0</v>
      </c>
    </row>
    <row r="34" spans="1:9" s="7" customFormat="1" ht="48.75" customHeight="1" outlineLevel="1">
      <c r="A34" s="34"/>
      <c r="B34" s="35" t="s">
        <v>75</v>
      </c>
      <c r="C34" s="36"/>
      <c r="D34" s="34"/>
      <c r="E34" s="37"/>
      <c r="F34" s="38"/>
      <c r="G34" s="39"/>
      <c r="H34" s="40"/>
      <c r="I34" s="40"/>
    </row>
    <row r="35" spans="1:9">
      <c r="A35" s="43" t="s">
        <v>76</v>
      </c>
      <c r="B35" s="44" t="s">
        <v>109</v>
      </c>
      <c r="C35" s="45" t="s">
        <v>100</v>
      </c>
      <c r="D35" s="44">
        <v>1</v>
      </c>
      <c r="E35" s="71"/>
      <c r="F35" s="46">
        <f>ROUND(D35*E35,0)</f>
        <v>0</v>
      </c>
    </row>
    <row r="36" spans="1:9" s="7" customFormat="1" ht="18" customHeight="1" outlineLevel="1">
      <c r="A36" s="34"/>
      <c r="B36" s="35" t="s">
        <v>77</v>
      </c>
      <c r="C36" s="36"/>
      <c r="D36" s="34"/>
      <c r="E36" s="37"/>
      <c r="F36" s="38"/>
      <c r="G36" s="39"/>
      <c r="H36" s="40"/>
      <c r="I36" s="40"/>
    </row>
    <row r="37" spans="1:9" s="30" customFormat="1">
      <c r="A37" s="23">
        <v>4</v>
      </c>
      <c r="B37" s="24" t="s">
        <v>59</v>
      </c>
      <c r="C37" s="25" t="s">
        <v>19</v>
      </c>
      <c r="D37" s="24"/>
      <c r="E37" s="26"/>
      <c r="F37" s="27">
        <f>SUM(F38:F45)</f>
        <v>0</v>
      </c>
      <c r="G37" s="28"/>
      <c r="H37" s="29"/>
      <c r="I37" s="29"/>
    </row>
    <row r="38" spans="1:9">
      <c r="A38" s="43" t="s">
        <v>60</v>
      </c>
      <c r="B38" s="44" t="s">
        <v>61</v>
      </c>
      <c r="C38" s="45" t="s">
        <v>29</v>
      </c>
      <c r="D38" s="44">
        <v>8</v>
      </c>
      <c r="E38" s="71"/>
      <c r="F38" s="46">
        <f>ROUND(D38*E38,0)</f>
        <v>0</v>
      </c>
    </row>
    <row r="39" spans="1:9" s="7" customFormat="1" ht="115.5" customHeight="1" outlineLevel="1">
      <c r="A39" s="34"/>
      <c r="B39" s="35" t="s">
        <v>62</v>
      </c>
      <c r="C39" s="36"/>
      <c r="D39" s="34"/>
      <c r="E39" s="37"/>
      <c r="F39" s="38"/>
      <c r="G39" s="39"/>
      <c r="H39" s="40"/>
      <c r="I39" s="40"/>
    </row>
    <row r="40" spans="1:9">
      <c r="A40" s="43" t="s">
        <v>63</v>
      </c>
      <c r="B40" s="44" t="s">
        <v>79</v>
      </c>
      <c r="C40" s="45" t="s">
        <v>35</v>
      </c>
      <c r="D40" s="44">
        <v>4</v>
      </c>
      <c r="E40" s="71"/>
      <c r="F40" s="46">
        <f>ROUND(D40*E40,0)</f>
        <v>0</v>
      </c>
    </row>
    <row r="41" spans="1:9" s="7" customFormat="1" ht="126" customHeight="1" outlineLevel="1">
      <c r="A41" s="34"/>
      <c r="B41" s="35" t="s">
        <v>80</v>
      </c>
      <c r="C41" s="36"/>
      <c r="D41" s="34"/>
      <c r="E41" s="37"/>
      <c r="F41" s="38"/>
      <c r="G41" s="39"/>
      <c r="H41" s="40"/>
      <c r="I41" s="40"/>
    </row>
    <row r="42" spans="1:9">
      <c r="A42" s="43" t="s">
        <v>81</v>
      </c>
      <c r="B42" s="44" t="s">
        <v>64</v>
      </c>
      <c r="C42" s="45" t="s">
        <v>35</v>
      </c>
      <c r="D42" s="44">
        <v>2</v>
      </c>
      <c r="E42" s="71"/>
      <c r="F42" s="46">
        <f>ROUND(D42*E42,0)</f>
        <v>0</v>
      </c>
    </row>
    <row r="43" spans="1:9" s="7" customFormat="1" ht="33.75" customHeight="1" outlineLevel="1">
      <c r="A43" s="34"/>
      <c r="B43" s="35" t="s">
        <v>65</v>
      </c>
      <c r="C43" s="36"/>
      <c r="D43" s="34"/>
      <c r="E43" s="37"/>
      <c r="F43" s="38"/>
      <c r="G43" s="39"/>
      <c r="H43" s="40"/>
      <c r="I43" s="40"/>
    </row>
    <row r="44" spans="1:9">
      <c r="A44" s="43" t="s">
        <v>82</v>
      </c>
      <c r="B44" s="44" t="s">
        <v>83</v>
      </c>
      <c r="C44" s="45" t="s">
        <v>35</v>
      </c>
      <c r="D44" s="44">
        <v>1</v>
      </c>
      <c r="E44" s="71"/>
      <c r="F44" s="46">
        <f>ROUND(D44*E44,0)</f>
        <v>0</v>
      </c>
    </row>
    <row r="45" spans="1:9" s="7" customFormat="1" ht="46.5" customHeight="1" outlineLevel="1">
      <c r="A45" s="34"/>
      <c r="B45" s="35" t="s">
        <v>84</v>
      </c>
      <c r="C45" s="36"/>
      <c r="D45" s="34"/>
      <c r="E45" s="37"/>
      <c r="F45" s="38"/>
      <c r="G45" s="39"/>
      <c r="H45" s="40"/>
      <c r="I45" s="40"/>
    </row>
    <row r="46" spans="1:9" s="30" customFormat="1">
      <c r="A46" s="23">
        <v>5</v>
      </c>
      <c r="B46" s="24" t="s">
        <v>45</v>
      </c>
      <c r="C46" s="25" t="s">
        <v>19</v>
      </c>
      <c r="D46" s="24"/>
      <c r="E46" s="26"/>
      <c r="F46" s="27">
        <f>SUM(F47:F49)</f>
        <v>0</v>
      </c>
      <c r="G46" s="28"/>
      <c r="H46" s="29"/>
      <c r="I46" s="29"/>
    </row>
    <row r="47" spans="1:9">
      <c r="A47" s="43" t="s">
        <v>46</v>
      </c>
      <c r="B47" s="48" t="s">
        <v>121</v>
      </c>
      <c r="C47" s="45" t="s">
        <v>35</v>
      </c>
      <c r="D47" s="44">
        <v>10</v>
      </c>
      <c r="E47" s="71"/>
      <c r="F47" s="46">
        <f>ROUND(D47*E47,0)</f>
        <v>0</v>
      </c>
    </row>
    <row r="48" spans="1:9" s="7" customFormat="1" ht="75" customHeight="1" outlineLevel="1">
      <c r="A48" s="34"/>
      <c r="B48" s="35" t="s">
        <v>85</v>
      </c>
      <c r="C48" s="36"/>
      <c r="D48" s="34"/>
      <c r="E48" s="37"/>
      <c r="F48" s="38"/>
      <c r="G48" s="39"/>
      <c r="H48" s="40"/>
      <c r="I48" s="40"/>
    </row>
    <row r="49" spans="1:9">
      <c r="A49" s="43" t="s">
        <v>86</v>
      </c>
      <c r="B49" s="44" t="s">
        <v>122</v>
      </c>
      <c r="C49" s="45" t="s">
        <v>35</v>
      </c>
      <c r="D49" s="44">
        <v>1</v>
      </c>
      <c r="E49" s="71"/>
      <c r="F49" s="46">
        <f>ROUND(D49*E49,0)</f>
        <v>0</v>
      </c>
    </row>
    <row r="50" spans="1:9" s="7" customFormat="1" ht="102" customHeight="1" outlineLevel="1">
      <c r="A50" s="34"/>
      <c r="B50" s="35" t="s">
        <v>87</v>
      </c>
      <c r="C50" s="36"/>
      <c r="D50" s="34"/>
      <c r="E50" s="37"/>
      <c r="F50" s="38"/>
      <c r="G50" s="39"/>
      <c r="H50" s="40"/>
      <c r="I50" s="40"/>
    </row>
    <row r="51" spans="1:9" s="22" customFormat="1">
      <c r="A51" s="15"/>
      <c r="B51" s="16" t="s">
        <v>18</v>
      </c>
      <c r="C51" s="17" t="s">
        <v>19</v>
      </c>
      <c r="D51" s="16"/>
      <c r="E51" s="18"/>
      <c r="F51" s="19">
        <f>F9</f>
        <v>0</v>
      </c>
      <c r="G51" s="20"/>
      <c r="H51" s="21"/>
      <c r="I51" s="21"/>
    </row>
  </sheetData>
  <sheetProtection password="85B3" sheet="1" objects="1" scenarios="1"/>
  <pageMargins left="0.70866141732283472" right="0.70866141732283472" top="0.78740157480314965" bottom="0.78740157480314965" header="0.31496062992125984" footer="0.31496062992125984"/>
  <pageSetup paperSize="9" scale="50" orientation="portrait" r:id="rId1"/>
  <rowBreaks count="1" manualBreakCount="1">
    <brk id="4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Krycí list</vt:lpstr>
      <vt:lpstr>WHP - A</vt:lpstr>
      <vt:lpstr>KNP - B</vt:lpstr>
      <vt:lpstr>OCHL - C</vt:lpstr>
      <vt:lpstr>WHP - D</vt:lpstr>
      <vt:lpstr>'KNP - B'!Oblast_tisku</vt:lpstr>
      <vt:lpstr>'Krycí list'!Oblast_tisku</vt:lpstr>
      <vt:lpstr>'OCHL - C'!Oblast_tisku</vt:lpstr>
      <vt:lpstr>'WHP - A'!Oblast_tisku</vt:lpstr>
      <vt:lpstr>'WHP - D'!Oblast_tisku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</dc:creator>
  <cp:lastModifiedBy>dell</cp:lastModifiedBy>
  <cp:lastPrinted>2019-10-14T12:15:26Z</cp:lastPrinted>
  <dcterms:created xsi:type="dcterms:W3CDTF">2016-02-27T06:39:00Z</dcterms:created>
  <dcterms:modified xsi:type="dcterms:W3CDTF">2020-07-14T08:35:45Z</dcterms:modified>
</cp:coreProperties>
</file>